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41D81A9C-CA43-4F32-8F81-301E003B260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E13" i="2" s="1"/>
  <c r="D14" i="2"/>
  <c r="E14" i="2" s="1"/>
  <c r="D12" i="2"/>
  <c r="E12" i="2" s="1"/>
  <c r="B13" i="2"/>
  <c r="B14" i="2"/>
  <c r="B12" i="2"/>
  <c r="E16" i="2"/>
  <c r="D16" i="2"/>
  <c r="B16" i="2"/>
  <c r="E15" i="2"/>
  <c r="D15" i="2"/>
  <c r="B15" i="2"/>
  <c r="E17" i="2" l="1"/>
  <c r="E18" i="2" s="1"/>
  <c r="E19" i="2" s="1"/>
  <c r="B9" i="2" s="1"/>
  <c r="B9" i="1"/>
  <c r="B7" i="1"/>
  <c r="B4" i="1"/>
  <c r="B8" i="1"/>
  <c r="B11" i="1"/>
  <c r="B10" i="1"/>
  <c r="B5" i="1"/>
  <c r="B14" i="1"/>
  <c r="B6" i="1"/>
  <c r="B13" i="1"/>
  <c r="B12" i="1"/>
  <c r="B15" i="1"/>
</calcChain>
</file>

<file path=xl/sharedStrings.xml><?xml version="1.0" encoding="utf-8"?>
<sst xmlns="http://schemas.openxmlformats.org/spreadsheetml/2006/main" count="81" uniqueCount="61">
  <si>
    <t>氏名</t>
    <rPh sb="0" eb="2">
      <t>シメイ</t>
    </rPh>
    <phoneticPr fontId="4"/>
  </si>
  <si>
    <t>連絡先電話番号</t>
    <rPh sb="0" eb="7">
      <t>レンラクサキデンワバンゴウ</t>
    </rPh>
    <phoneticPr fontId="4"/>
  </si>
  <si>
    <t>フリガナ</t>
    <phoneticPr fontId="4"/>
  </si>
  <si>
    <t>090-0000-XXXX</t>
    <phoneticPr fontId="4"/>
  </si>
  <si>
    <t>080-0000-XXXX</t>
    <phoneticPr fontId="4"/>
  </si>
  <si>
    <t>050-0000-XXXX</t>
    <phoneticPr fontId="4"/>
  </si>
  <si>
    <t>090-0001-XXXX</t>
  </si>
  <si>
    <t>出欠</t>
    <rPh sb="0" eb="2">
      <t>シュッケツ</t>
    </rPh>
    <phoneticPr fontId="4"/>
  </si>
  <si>
    <t>同窓会参加者リスト</t>
    <rPh sb="0" eb="3">
      <t>ドウソウカイ</t>
    </rPh>
    <rPh sb="3" eb="6">
      <t>サンカシャ</t>
    </rPh>
    <phoneticPr fontId="4"/>
  </si>
  <si>
    <t>山下直也</t>
    <rPh sb="0" eb="2">
      <t>ヤマシタ</t>
    </rPh>
    <rPh sb="2" eb="4">
      <t>ナオヤ</t>
    </rPh>
    <phoneticPr fontId="4"/>
  </si>
  <si>
    <t>須藤路子</t>
    <rPh sb="0" eb="2">
      <t>スドウ</t>
    </rPh>
    <rPh sb="2" eb="4">
      <t>ミチコ</t>
    </rPh>
    <phoneticPr fontId="4"/>
  </si>
  <si>
    <t>高橋純一</t>
    <rPh sb="0" eb="2">
      <t>タカハシ</t>
    </rPh>
    <rPh sb="2" eb="4">
      <t>ジュンイチ</t>
    </rPh>
    <phoneticPr fontId="4"/>
  </si>
  <si>
    <t>大原ゆかり</t>
    <rPh sb="0" eb="2">
      <t>オオハラ</t>
    </rPh>
    <phoneticPr fontId="4"/>
  </si>
  <si>
    <t>森下博之</t>
    <rPh sb="0" eb="2">
      <t>モリシタ</t>
    </rPh>
    <rPh sb="2" eb="4">
      <t>ヒロユキ</t>
    </rPh>
    <phoneticPr fontId="4"/>
  </si>
  <si>
    <t>大庭恵美子</t>
    <rPh sb="0" eb="2">
      <t>オオバ</t>
    </rPh>
    <rPh sb="2" eb="5">
      <t>エミコ</t>
    </rPh>
    <phoneticPr fontId="4"/>
  </si>
  <si>
    <t>石川由美</t>
    <rPh sb="0" eb="2">
      <t>イシカワ</t>
    </rPh>
    <rPh sb="2" eb="4">
      <t>ユミ</t>
    </rPh>
    <phoneticPr fontId="4"/>
  </si>
  <si>
    <t>渡辺壮太</t>
    <rPh sb="0" eb="2">
      <t>ワタナベ</t>
    </rPh>
    <rPh sb="2" eb="4">
      <t>ソウタ</t>
    </rPh>
    <phoneticPr fontId="4"/>
  </si>
  <si>
    <t>服部雄二郎</t>
    <rPh sb="0" eb="2">
      <t>ハットリ</t>
    </rPh>
    <rPh sb="2" eb="5">
      <t>ユウジロウ</t>
    </rPh>
    <phoneticPr fontId="4"/>
  </si>
  <si>
    <t>青木直美</t>
    <rPh sb="0" eb="2">
      <t>アオキ</t>
    </rPh>
    <rPh sb="2" eb="4">
      <t>ナオミ</t>
    </rPh>
    <phoneticPr fontId="4"/>
  </si>
  <si>
    <t>久保田朱音</t>
    <rPh sb="0" eb="3">
      <t>クボタ</t>
    </rPh>
    <rPh sb="3" eb="5">
      <t>アカネ</t>
    </rPh>
    <phoneticPr fontId="4"/>
  </si>
  <si>
    <t>上野雅治</t>
    <rPh sb="0" eb="2">
      <t>ウエノ</t>
    </rPh>
    <rPh sb="2" eb="4">
      <t>マサハル</t>
    </rPh>
    <phoneticPr fontId="4"/>
  </si>
  <si>
    <t>請求書</t>
    <rPh sb="0" eb="3">
      <t>セイキュウショ</t>
    </rPh>
    <phoneticPr fontId="4"/>
  </si>
  <si>
    <t>請求書No.</t>
    <rPh sb="0" eb="3">
      <t>セイキュウショ</t>
    </rPh>
    <phoneticPr fontId="4"/>
  </si>
  <si>
    <t>発行日</t>
    <rPh sb="0" eb="2">
      <t>ハッコウ</t>
    </rPh>
    <rPh sb="2" eb="3">
      <t>ビ</t>
    </rPh>
    <phoneticPr fontId="4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</si>
  <si>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4"/>
  </si>
  <si>
    <t>インテリアショップSAWA</t>
    <phoneticPr fontId="4"/>
  </si>
  <si>
    <t>東京都渋谷区XX-XX</t>
    <rPh sb="0" eb="3">
      <t>トウキョウト</t>
    </rPh>
    <rPh sb="3" eb="6">
      <t>シブヤク</t>
    </rPh>
    <phoneticPr fontId="4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</si>
  <si>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4"/>
  </si>
  <si>
    <t>ご請求額：</t>
    <rPh sb="1" eb="3">
      <t>セイキュウ</t>
    </rPh>
    <rPh sb="3" eb="4">
      <t>ガク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</si>
  <si>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</si>
  <si>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</si>
  <si>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</si>
  <si>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</si>
  <si>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金額（税込）</t>
    <rPh sb="0" eb="2">
      <t>キンガク</t>
    </rPh>
    <rPh sb="3" eb="5">
      <t>ゼイコ</t>
    </rPh>
    <phoneticPr fontId="4"/>
  </si>
  <si>
    <t>D-001</t>
    <phoneticPr fontId="4"/>
  </si>
  <si>
    <t>D-003</t>
    <phoneticPr fontId="4"/>
  </si>
  <si>
    <t>D-006</t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</si>
  <si>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</si>
  <si>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</si>
  <si>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</si>
  <si>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</si>
  <si>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4"/>
  </si>
  <si>
    <t>商品一覧</t>
    <rPh sb="0" eb="2">
      <t>ショウヒン</t>
    </rPh>
    <rPh sb="2" eb="4">
      <t>イチラン</t>
    </rPh>
    <phoneticPr fontId="4"/>
  </si>
  <si>
    <t>ポスターフレーム（A4）</t>
    <phoneticPr fontId="4"/>
  </si>
  <si>
    <t>D-002</t>
  </si>
  <si>
    <t>ポスターフレーム（A3）</t>
    <phoneticPr fontId="4"/>
  </si>
  <si>
    <t>D-003</t>
  </si>
  <si>
    <t>壁掛け時計</t>
    <rPh sb="0" eb="5">
      <t>カベカケトケイ</t>
    </rPh>
    <phoneticPr fontId="4"/>
  </si>
  <si>
    <t>D-004</t>
  </si>
  <si>
    <t>卓上デジタル時計</t>
    <rPh sb="0" eb="2">
      <t>タクジョウ</t>
    </rPh>
    <rPh sb="6" eb="8">
      <t>トケイ</t>
    </rPh>
    <phoneticPr fontId="4"/>
  </si>
  <si>
    <t>D-005</t>
  </si>
  <si>
    <t>加湿器</t>
    <rPh sb="0" eb="3">
      <t>カシツキ</t>
    </rPh>
    <phoneticPr fontId="4"/>
  </si>
  <si>
    <t>D-006</t>
  </si>
  <si>
    <t>空気清浄機</t>
    <rPh sb="0" eb="5">
      <t>クウキセイジョウキ</t>
    </rPh>
    <phoneticPr fontId="4"/>
  </si>
  <si>
    <t>D-007</t>
  </si>
  <si>
    <t>アロマディフューザー</t>
    <phoneticPr fontId="4"/>
  </si>
  <si>
    <t>D-008</t>
  </si>
  <si>
    <t>インセンススタンド</t>
    <phoneticPr fontId="4"/>
  </si>
  <si>
    <t>メールアドレス</t>
    <phoneticPr fontId="4"/>
  </si>
  <si>
    <t>naoya@example.com</t>
    <phoneticPr fontId="4"/>
  </si>
  <si>
    <t>○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</si>
</sst>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</font>
    <font>
      <b/>
      <sz val="22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/>
      <diagonal/>
    </border>
    <border>
      <left style="thin">
        <color theme="8"/>
      </left>
      <right/>
      <top style="hair">
        <color theme="8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5" fillId="2" borderId="6" xfId="2" applyFont="1" applyBorder="1" applyAlignment="1">
      <alignment horizontal="center" vertical="center"/>
    </xf>
    <xf numFmtId="0" fontId="0" fillId="4" borderId="6" xfId="0" applyFill="1" applyBorder="1">
      <alignment vertical="center"/>
    </xf>
    <xf numFmtId="0" fontId="0" fillId="4" borderId="6" xfId="3" applyFont="1" applyFill="1" applyBorder="1">
      <alignment vertical="center"/>
    </xf>
    <xf numFmtId="0" fontId="0" fillId="4" borderId="7" xfId="0" applyFill="1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4" borderId="5" xfId="0" applyFill="1" applyBorder="1">
      <alignment vertical="center"/>
    </xf>
    <xf numFmtId="0" fontId="0" fillId="4" borderId="5" xfId="3" applyFont="1" applyFill="1" applyBorder="1">
      <alignment vertical="center"/>
    </xf>
    <xf numFmtId="0" fontId="0" fillId="4" borderId="4" xfId="0" applyFill="1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 applyAlignment="1">
      <alignment horizontal="left" vertical="center"/>
    </xf>
    <xf numFmtId="0" fontId="6" fillId="0" borderId="0" xfId="1" applyFont="1">
      <alignment vertical="center"/>
    </xf>
    <xf numFmtId="0" fontId="5" fillId="2" borderId="2" xfId="2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8" xfId="0" applyFont="1" applyBorder="1">
      <alignment vertical="center"/>
    </xf>
    <xf numFmtId="0" fontId="0" fillId="0" borderId="9" xfId="0" applyBorder="1">
      <alignment vertical="center"/>
    </xf>
    <xf numFmtId="14" fontId="0" fillId="0" borderId="9" xfId="0" applyNumberFormat="1" applyBorder="1">
      <alignment vertical="center"/>
    </xf>
    <xf numFmtId="0" fontId="11" fillId="0" borderId="8" xfId="0" applyFont="1" applyBorder="1">
      <alignment vertical="center"/>
    </xf>
    <xf numFmtId="0" fontId="0" fillId="0" borderId="0" xfId="0" applyAlignment="1">
      <alignment horizontal="right" vertical="center"/>
    </xf>
    <xf numFmtId="0" fontId="12" fillId="0" borderId="8" xfId="0" applyFont="1" applyBorder="1">
      <alignment vertical="center"/>
    </xf>
    <xf numFmtId="6" fontId="13" fillId="0" borderId="8" xfId="5" applyFont="1" applyBorder="1" applyAlignment="1">
      <alignment vertical="center"/>
    </xf>
    <xf numFmtId="0" fontId="14" fillId="8" borderId="10" xfId="6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12" xfId="7" applyFont="1" applyFill="1" applyBorder="1">
      <alignment vertical="center"/>
    </xf>
    <xf numFmtId="38" fontId="0" fillId="0" borderId="12" xfId="7" applyFont="1" applyBorder="1">
      <alignment vertical="center"/>
    </xf>
    <xf numFmtId="38" fontId="0" fillId="0" borderId="13" xfId="7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38" fontId="0" fillId="0" borderId="15" xfId="7" applyFont="1" applyBorder="1">
      <alignment vertical="center"/>
    </xf>
    <xf numFmtId="38" fontId="0" fillId="0" borderId="16" xfId="7" applyFont="1" applyBorder="1">
      <alignment vertical="center"/>
    </xf>
    <xf numFmtId="38" fontId="1" fillId="0" borderId="10" xfId="8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7" fillId="5" borderId="10" xfId="4" applyBorder="1" applyAlignment="1">
      <alignment horizontal="center" vertical="center"/>
    </xf>
    <xf numFmtId="0" fontId="0" fillId="0" borderId="10" xfId="0" applyBorder="1">
      <alignment vertical="center"/>
    </xf>
    <xf numFmtId="38" fontId="0" fillId="0" borderId="10" xfId="7" applyFont="1" applyFill="1" applyBorder="1">
      <alignment vertical="center"/>
    </xf>
    <xf numFmtId="38" fontId="0" fillId="0" borderId="10" xfId="7" applyFont="1" applyBorder="1">
      <alignment vertical="center"/>
    </xf>
    <xf numFmtId="0" fontId="0" fillId="0" borderId="17" xfId="0" applyBorder="1">
      <alignment vertical="center"/>
    </xf>
    <xf numFmtId="0" fontId="15" fillId="4" borderId="6" xfId="9" applyFill="1" applyBorder="1">
      <alignment vertical="center"/>
    </xf>
    <xf numFmtId="0" fontId="0" fillId="4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8" borderId="0" xfId="0" applyFont="1" applyFill="1" applyAlignment="1">
      <alignment horizontal="right" vertical="center"/>
    </xf>
    <xf numFmtId="0" fontId="14" fillId="9" borderId="10" xfId="6" applyFont="1" applyFill="1" applyBorder="1" applyAlignment="1">
      <alignment horizontal="right" vertical="center"/>
    </xf>
    <xf numFmtId="0" fontId="0" fillId="0" borderId="10" xfId="0" applyBorder="1" applyAlignment="1">
      <alignment horizontal="left" vertical="center" wrapText="1" indent="12"/>
    </xf>
    <xf numFmtId="0" fontId="0" fillId="0" borderId="10" xfId="0" applyBorder="1" applyAlignment="1">
      <alignment horizontal="left" vertical="center" indent="12"/>
    </xf>
  </cellXfs>
  <cellStyles count="10">
    <cellStyle name="40% - アクセント 1" xfId="3" builtinId="31"/>
    <cellStyle name="40% - アクセント 3 2" xfId="8" xr:uid="{D3ADCDE3-082E-4452-9303-61D2F9795327}"/>
    <cellStyle name="アクセント 1" xfId="2" builtinId="29"/>
    <cellStyle name="アクセント 3" xfId="4" builtinId="37"/>
    <cellStyle name="アクセント 6 2" xfId="6" xr:uid="{09716633-FE86-4CFD-B953-033F7AFBD5D3}"/>
    <cellStyle name="ハイパーリンク 2" xfId="9" xr:uid="{DB536DA3-4E86-4CDF-8B44-933E2B82B579}"/>
    <cellStyle name="桁区切り 2" xfId="7" xr:uid="{71790E7A-6434-47D4-B0D5-E1116BF3D80D}"/>
    <cellStyle name="見出し 4" xfId="1" builtinId="19"/>
    <cellStyle name="通貨 2" xfId="5" xr:uid="{345BC75A-ADB2-4104-9B17-0D28489E47D8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naoy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D4" sqref="D4"/>
    </sheetView>
  </sheetViews>
  <sheetFormatPr defaultRowHeight="18.75"/>
  <cols>
    <col min="1" max="1" width="12.375" customWidth="1"/>
    <col min="2" max="2" width="20.375" customWidth="1"/>
    <col min="3" max="3" width="16.25" customWidth="1"/>
    <col min="4" max="4" width="8.875" customWidth="1"/>
  </cols>
  <sheetData>
    <row r="1" spans="1:4" ht="19.5">
      <c r="A1" s="13" t="s">
        <v>8</v>
      </c>
    </row>
    <row r="3" spans="1:4">
      <c r="A3" s="1" t="s">
        <v>0</v>
      </c>
      <c r="B3" s="1" t="s">
        <v>2</v>
      </c>
      <c r="C3" s="1" t="s">
        <v>1</v>
      </c>
      <c r="D3" s="14" t="s">
        <v>7</v>
      </c>
    </row>
    <row r="4" spans="1:4">
      <c r="A4" s="2" t="s">
        <v>9</v>
      </c>
      <c r="B4" s="3" t="str">
        <f>PHONETIC(A4)</f>
        <v>ヤマシタナオヤ</v>
      </c>
      <c r="C4" s="2" t="s">
        <v>3</v>
      </c>
      <c r="D4" s="4"/>
    </row>
    <row r="5" spans="1:4">
      <c r="A5" s="5" t="s">
        <v>10</v>
      </c>
      <c r="B5" s="12" t="str">
        <f t="shared" ref="B5:B14" si="0">PHONETIC(A5)</f>
        <v>スドウミチコ</v>
      </c>
      <c r="C5" s="5" t="s">
        <v>4</v>
      </c>
      <c r="D5" s="6"/>
    </row>
    <row r="6" spans="1:4">
      <c r="A6" s="7" t="s">
        <v>11</v>
      </c>
      <c r="B6" s="8" t="str">
        <f t="shared" si="0"/>
        <v>タカハシジュンイチ</v>
      </c>
      <c r="C6" s="7" t="s">
        <v>4</v>
      </c>
      <c r="D6" s="9"/>
    </row>
    <row r="7" spans="1:4">
      <c r="A7" s="5" t="s">
        <v>12</v>
      </c>
      <c r="B7" s="5" t="str">
        <f t="shared" si="0"/>
        <v>オオハラユカリ</v>
      </c>
      <c r="C7" s="5" t="s">
        <v>5</v>
      </c>
      <c r="D7" s="6"/>
    </row>
    <row r="8" spans="1:4">
      <c r="A8" s="7" t="s">
        <v>13</v>
      </c>
      <c r="B8" s="8" t="str">
        <f t="shared" si="0"/>
        <v>モリシタヒロユキ</v>
      </c>
      <c r="C8" s="7" t="s">
        <v>3</v>
      </c>
      <c r="D8" s="9"/>
    </row>
    <row r="9" spans="1:4">
      <c r="A9" s="5" t="s">
        <v>14</v>
      </c>
      <c r="B9" s="5" t="str">
        <f t="shared" si="0"/>
        <v>オオバエミコ</v>
      </c>
      <c r="C9" s="5" t="s">
        <v>3</v>
      </c>
      <c r="D9" s="6"/>
    </row>
    <row r="10" spans="1:4">
      <c r="A10" s="7" t="s">
        <v>15</v>
      </c>
      <c r="B10" s="8" t="str">
        <f t="shared" si="0"/>
        <v>イシカワユミ</v>
      </c>
      <c r="C10" s="7" t="s">
        <v>3</v>
      </c>
      <c r="D10" s="9"/>
    </row>
    <row r="11" spans="1:4">
      <c r="A11" s="5" t="s">
        <v>16</v>
      </c>
      <c r="B11" s="5" t="str">
        <f t="shared" si="0"/>
        <v>ワタナベソウタ</v>
      </c>
      <c r="C11" s="5" t="s">
        <v>5</v>
      </c>
      <c r="D11" s="6"/>
    </row>
    <row r="12" spans="1:4">
      <c r="A12" s="7" t="s">
        <v>17</v>
      </c>
      <c r="B12" s="8" t="str">
        <f t="shared" si="0"/>
        <v>ハットリユウジロウ</v>
      </c>
      <c r="C12" s="7" t="s">
        <v>4</v>
      </c>
      <c r="D12" s="9"/>
    </row>
    <row r="13" spans="1:4">
      <c r="A13" s="5" t="s">
        <v>18</v>
      </c>
      <c r="B13" s="5" t="str">
        <f t="shared" si="0"/>
        <v>アオキナオミ</v>
      </c>
      <c r="C13" s="5" t="s">
        <v>4</v>
      </c>
      <c r="D13" s="6"/>
    </row>
    <row r="14" spans="1:4">
      <c r="A14" s="7" t="s">
        <v>19</v>
      </c>
      <c r="B14" s="8" t="str">
        <f t="shared" si="0"/>
        <v>クボタアカネ</v>
      </c>
      <c r="C14" s="7" t="s">
        <v>3</v>
      </c>
      <c r="D14" s="9"/>
    </row>
    <row r="15" spans="1:4">
      <c r="A15" s="10" t="s">
        <v>20</v>
      </c>
      <c r="B15" s="10" t="str">
        <f t="shared" ref="B15" si="1">PHONETIC(A15)</f>
        <v>ウエノマサハル</v>
      </c>
      <c r="C15" s="10" t="s">
        <v>6</v>
      </c>
      <c r="D15" s="11"/>
    </row>
  </sheetData>
  <phoneticPr fontId="4"/>
  <dataValidations count="1">
    <dataValidation type="list" allowBlank="1" showInputMessage="1" showErrorMessage="1" sqref="D4:D15" xr:uid="{658E2840-44C5-4BE7-92C1-59014E7994DF}">
      <formula1>"出席,欠席"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5E771-E3CA-4338-9128-27D55B6B4D2E}">
  <dimension ref="A1:E39"/>
  <sheetViews>
    <sheetView zoomScaleNormal="100" workbookViewId="0">
      <selection activeCell="E3" sqref="E3"/>
    </sheetView>
  </sheetViews>
  <sheetFormatPr defaultRowHeight="18.75"/>
  <cols>
    <col min="1" max="1" width="10.125" customWidth="1"/>
    <col min="2" max="2" width="26" customWidth="1"/>
    <col min="3" max="3" width="6.75" customWidth="1"/>
    <col min="5" max="5" width="16.25" bestFit="1" customWidth="1"/>
  </cols>
  <sheetData>
    <row r="1" spans="1:5" ht="35.25">
      <c r="A1" s="45" t="s">
        <v>21</v>
      </c>
      <c r="B1" s="45"/>
      <c r="C1" s="45"/>
      <c r="D1" s="45"/>
      <c r="E1" s="45"/>
    </row>
    <row r="2" spans="1:5">
      <c r="D2" s="15" t="s">
        <v>22</v>
      </c>
      <c r="E2" s="16">
        <v>1001</v>
      </c>
    </row>
    <row r="3" spans="1:5">
      <c r="D3" s="17" t="s">
        <v>23</v>
      </c>
      <c r="E3" s="18"/>
    </row>
    <row r="5" spans="1:5">
      <c r="A5" s="19" t="s">
        <v>24</v>
      </c>
      <c r="B5" s="19"/>
    </row>
    <row r="6" spans="1:5">
      <c r="E6" s="20" t="s">
        <v>25</v>
      </c>
    </row>
    <row r="7" spans="1:5">
      <c r="E7" s="20" t="s">
        <v>26</v>
      </c>
    </row>
    <row r="8" spans="1:5">
      <c r="A8" t="s">
        <v>27</v>
      </c>
    </row>
    <row r="9" spans="1:5" ht="24">
      <c r="A9" s="21" t="s">
        <v>28</v>
      </c>
      <c r="B9" s="22">
        <f>E19</f>
        <v>48730</v>
      </c>
    </row>
    <row r="11" spans="1:5">
      <c r="A11" s="23" t="s">
        <v>29</v>
      </c>
      <c r="B11" s="23" t="s">
        <v>30</v>
      </c>
      <c r="C11" s="23" t="s">
        <v>31</v>
      </c>
      <c r="D11" s="23" t="s">
        <v>32</v>
      </c>
      <c r="E11" s="23" t="s">
        <v>33</v>
      </c>
    </row>
    <row r="12" spans="1:5">
      <c r="A12" s="24" t="s">
        <v>34</v>
      </c>
      <c r="B12" s="25" t="str">
        <f>_xlfn.XLOOKUP(A12,$A$32:$A$39,$B$32:$B$39)</f>
        <v>ポスターフレーム（A4）</v>
      </c>
      <c r="C12" s="26">
        <v>3</v>
      </c>
      <c r="D12" s="27">
        <f>_xlfn.XLOOKUP(A12,$A$32:$A$39,$C$32:$C$39)</f>
        <v>4500</v>
      </c>
      <c r="E12" s="28">
        <f>IF(A12="","",C12*D12)</f>
        <v>13500</v>
      </c>
    </row>
    <row r="13" spans="1:5">
      <c r="A13" s="24" t="s">
        <v>35</v>
      </c>
      <c r="B13" s="25" t="str">
        <f t="shared" ref="B13:B14" si="0">_xlfn.XLOOKUP(A13,$A$32:$A$39,$B$32:$B$39)</f>
        <v>壁掛け時計</v>
      </c>
      <c r="C13" s="26">
        <v>1</v>
      </c>
      <c r="D13" s="27">
        <f t="shared" ref="D13:D14" si="1">_xlfn.XLOOKUP(A13,$A$32:$A$39,$C$32:$C$39)</f>
        <v>3800</v>
      </c>
      <c r="E13" s="28">
        <f>IF(A13="","",C13*D13)</f>
        <v>3800</v>
      </c>
    </row>
    <row r="14" spans="1:5">
      <c r="A14" s="24" t="s">
        <v>36</v>
      </c>
      <c r="B14" s="25" t="str">
        <f t="shared" si="0"/>
        <v>空気清浄機</v>
      </c>
      <c r="C14" s="26">
        <v>2</v>
      </c>
      <c r="D14" s="27">
        <f t="shared" si="1"/>
        <v>13500</v>
      </c>
      <c r="E14" s="28">
        <f>IF(A14="","",C14*D14)</f>
        <v>27000</v>
      </c>
    </row>
    <row r="15" spans="1:5">
      <c r="A15" s="24"/>
      <c r="B15" s="25" t="str">
        <f>IF(A15="","",(VLOOKUP(A15,#REF!,2)))</f>
        <v/>
      </c>
      <c r="C15" s="26"/>
      <c r="D15" s="27" t="str">
        <f>IF(A15="","",VLOOKUP(A15,#REF!,3))</f>
        <v/>
      </c>
      <c r="E15" s="28" t="str">
        <f>IF(A15="","",C15*D15)</f>
        <v/>
      </c>
    </row>
    <row r="16" spans="1:5">
      <c r="A16" s="29"/>
      <c r="B16" s="30" t="str">
        <f>IF(A16="","",(VLOOKUP(A16,#REF!,2)))</f>
        <v/>
      </c>
      <c r="C16" s="31"/>
      <c r="D16" s="31" t="str">
        <f>IF(A16="","",VLOOKUP(A16,#REF!,3))</f>
        <v/>
      </c>
      <c r="E16" s="32" t="str">
        <f>IF(A16="","",C16*D16)</f>
        <v/>
      </c>
    </row>
    <row r="17" spans="1:5">
      <c r="A17" s="46" t="s">
        <v>37</v>
      </c>
      <c r="B17" s="46"/>
      <c r="C17" s="46"/>
      <c r="D17" s="46"/>
      <c r="E17" s="33">
        <f>SUM(E12:E16)</f>
        <v>44300</v>
      </c>
    </row>
    <row r="18" spans="1:5">
      <c r="A18" s="46" t="s">
        <v>38</v>
      </c>
      <c r="B18" s="46"/>
      <c r="C18" s="46"/>
      <c r="D18" s="46" t="s">
        <v>38</v>
      </c>
      <c r="E18" s="33">
        <f>E17*0.1</f>
        <v>4430</v>
      </c>
    </row>
    <row r="19" spans="1:5">
      <c r="A19" s="46" t="s">
        <v>39</v>
      </c>
      <c r="B19" s="46"/>
      <c r="C19" s="46"/>
      <c r="D19" s="46" t="s">
        <v>39</v>
      </c>
      <c r="E19" s="33">
        <f>E17+E18</f>
        <v>48730</v>
      </c>
    </row>
    <row r="20" spans="1:5">
      <c r="A20" s="34" t="s">
        <v>40</v>
      </c>
    </row>
    <row r="21" spans="1:5" ht="25.5" customHeight="1">
      <c r="A21" s="47" t="s">
        <v>41</v>
      </c>
      <c r="B21" s="48"/>
      <c r="C21" s="48"/>
      <c r="D21" s="48"/>
      <c r="E21" s="48"/>
    </row>
    <row r="30" spans="1:5">
      <c r="A30" t="s">
        <v>42</v>
      </c>
    </row>
    <row r="31" spans="1:5">
      <c r="A31" s="35" t="s">
        <v>29</v>
      </c>
      <c r="B31" s="35" t="s">
        <v>30</v>
      </c>
      <c r="C31" s="35" t="s">
        <v>32</v>
      </c>
    </row>
    <row r="32" spans="1:5">
      <c r="A32" s="36" t="s">
        <v>34</v>
      </c>
      <c r="B32" s="36" t="s">
        <v>43</v>
      </c>
      <c r="C32" s="37">
        <v>4500</v>
      </c>
    </row>
    <row r="33" spans="1:3">
      <c r="A33" s="36" t="s">
        <v>44</v>
      </c>
      <c r="B33" s="36" t="s">
        <v>45</v>
      </c>
      <c r="C33" s="37">
        <v>6800</v>
      </c>
    </row>
    <row r="34" spans="1:3">
      <c r="A34" s="36" t="s">
        <v>46</v>
      </c>
      <c r="B34" s="36" t="s">
        <v>47</v>
      </c>
      <c r="C34" s="37">
        <v>3800</v>
      </c>
    </row>
    <row r="35" spans="1:3">
      <c r="A35" s="36" t="s">
        <v>48</v>
      </c>
      <c r="B35" t="s">
        <v>49</v>
      </c>
      <c r="C35" s="38">
        <v>4200</v>
      </c>
    </row>
    <row r="36" spans="1:3">
      <c r="A36" s="36" t="s">
        <v>50</v>
      </c>
      <c r="B36" s="36" t="s">
        <v>51</v>
      </c>
      <c r="C36" s="38">
        <v>9800</v>
      </c>
    </row>
    <row r="37" spans="1:3">
      <c r="A37" s="36" t="s">
        <v>52</v>
      </c>
      <c r="B37" s="39" t="s">
        <v>53</v>
      </c>
      <c r="C37" s="38">
        <v>13500</v>
      </c>
    </row>
    <row r="38" spans="1:3">
      <c r="A38" s="36" t="s">
        <v>54</v>
      </c>
      <c r="B38" s="36" t="s">
        <v>55</v>
      </c>
      <c r="C38" s="38">
        <v>2750</v>
      </c>
    </row>
    <row r="39" spans="1:3">
      <c r="A39" s="36" t="s">
        <v>56</v>
      </c>
      <c r="B39" s="36" t="s">
        <v>57</v>
      </c>
      <c r="C39" s="38">
        <v>3200</v>
      </c>
    </row>
  </sheetData>
  <mergeCells count="5">
    <mergeCell ref="A1:E1"/>
    <mergeCell ref="A17:D17"/>
    <mergeCell ref="A18:D18"/>
    <mergeCell ref="A19:D19"/>
    <mergeCell ref="A21:E21"/>
  </mergeCells>
  <phoneticPr fontId="4"/>
  <dataValidations count="1">
    <dataValidation allowBlank="1" showInputMessage="1" showErrorMessage="1" prompt="今日以降の日付を入力してください。" sqref="E3" xr:uid="{A1A5777F-BFDB-4016-8057-A55CC9072DA9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F7A9E-546C-4D62-A433-D8FE380D7B68}">
  <dimension ref="A1:D15"/>
  <sheetViews>
    <sheetView workbookViewId="0"/>
  </sheetViews>
  <sheetFormatPr defaultRowHeight="18.75"/>
  <cols>
    <col min="1" max="1" width="12.375" customWidth="1"/>
    <col min="2" max="2" width="22.25" customWidth="1"/>
    <col min="3" max="3" width="16.25" customWidth="1"/>
    <col min="4" max="4" width="6.75" customWidth="1"/>
  </cols>
  <sheetData>
    <row r="1" spans="1:4" ht="19.5">
      <c r="A1" s="13" t="s">
        <v>8</v>
      </c>
    </row>
    <row r="3" spans="1:4">
      <c r="A3" s="1" t="s">
        <v>0</v>
      </c>
      <c r="B3" s="1" t="s">
        <v>58</v>
      </c>
      <c r="C3" s="1" t="s">
        <v>1</v>
      </c>
      <c r="D3" s="14" t="s">
        <v>7</v>
      </c>
    </row>
    <row r="4" spans="1:4">
      <c r="A4" s="2" t="s">
        <v>9</v>
      </c>
      <c r="B4" s="40" t="s">
        <v>59</v>
      </c>
      <c r="C4" s="2" t="s">
        <v>3</v>
      </c>
      <c r="D4" s="41" t="s">
        <v>60</v>
      </c>
    </row>
    <row r="5" spans="1:4">
      <c r="A5" s="5"/>
      <c r="B5" s="12"/>
      <c r="C5" s="5"/>
      <c r="D5" s="42"/>
    </row>
    <row r="6" spans="1:4">
      <c r="A6" s="7"/>
      <c r="B6" s="8"/>
      <c r="C6" s="7"/>
      <c r="D6" s="43"/>
    </row>
    <row r="7" spans="1:4">
      <c r="A7" s="5"/>
      <c r="B7" s="5"/>
      <c r="C7" s="5"/>
      <c r="D7" s="42"/>
    </row>
    <row r="8" spans="1:4">
      <c r="A8" s="7"/>
      <c r="B8" s="8"/>
      <c r="C8" s="7"/>
      <c r="D8" s="43"/>
    </row>
    <row r="9" spans="1:4">
      <c r="A9" s="5"/>
      <c r="B9" s="5"/>
      <c r="C9" s="5"/>
      <c r="D9" s="42"/>
    </row>
    <row r="10" spans="1:4">
      <c r="A10" s="7"/>
      <c r="B10" s="8"/>
      <c r="C10" s="7"/>
      <c r="D10" s="43"/>
    </row>
    <row r="11" spans="1:4">
      <c r="A11" s="5"/>
      <c r="B11" s="5"/>
      <c r="C11" s="5"/>
      <c r="D11" s="42"/>
    </row>
    <row r="12" spans="1:4">
      <c r="A12" s="7"/>
      <c r="B12" s="8"/>
      <c r="C12" s="7"/>
      <c r="D12" s="43"/>
    </row>
    <row r="13" spans="1:4">
      <c r="A13" s="5"/>
      <c r="B13" s="5"/>
      <c r="C13" s="5"/>
      <c r="D13" s="42"/>
    </row>
    <row r="14" spans="1:4">
      <c r="A14" s="7"/>
      <c r="B14" s="8"/>
      <c r="C14" s="7"/>
      <c r="D14" s="43"/>
    </row>
    <row r="15" spans="1:4">
      <c r="A15" s="10"/>
      <c r="B15" s="10"/>
      <c r="C15" s="10"/>
      <c r="D15" s="44"/>
    </row>
  </sheetData>
  <phoneticPr fontId="4"/>
  <dataValidations count="1">
    <dataValidation imeMode="on" allowBlank="1" showInputMessage="1" showErrorMessage="1" sqref="A4:A15" xr:uid="{4C6DAF39-ECDC-42D2-A5A6-3DCA73A3868A}"/>
  </dataValidations>
  <hyperlinks>
    <hyperlink ref="B4" r:id="rId1" xr:uid="{5A18F3C6-3500-40AB-BC45-5BC2E43A9BEA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2024-04-30T09:31:26Z</dcterms:modified>
</cp:coreProperties>
</file>