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13_ncr:1_{B2D65247-C780-417B-8C96-87A4EC6E576E}" xr6:coauthVersionLast="46" xr6:coauthVersionMax="46" xr10:uidLastSave="{00000000-0000-0000-0000-000000000000}"/>
  <bookViews>
    <workbookView xWindow="1224" yWindow="48" windowWidth="13248" windowHeight="11484" xr2:uid="{250B4471-53F0-43C7-A90F-36AC66206BEB}"/>
  </bookViews>
  <sheets>
    <sheet name="直線回帰" sheetId="1" r:id="rId1"/>
  </sheets>
  <externalReferences>
    <externalReference r:id="rId2"/>
  </externalReferences>
  <definedNames>
    <definedName name="solver_adj" localSheetId="0" hidden="1">直線回帰!#REF!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直線回帰!$F$15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E14" i="1" s="1"/>
  <c r="E5" i="1"/>
  <c r="E6" i="1" s="1"/>
  <c r="E11" i="1" l="1"/>
  <c r="E8" i="1"/>
  <c r="E9" i="1"/>
  <c r="E10" i="1"/>
  <c r="E12" i="1"/>
  <c r="E13" i="1"/>
</calcChain>
</file>

<file path=xl/sharedStrings.xml><?xml version="1.0" encoding="utf-8"?>
<sst xmlns="http://schemas.openxmlformats.org/spreadsheetml/2006/main" count="35" uniqueCount="34">
  <si>
    <t>x</t>
  </si>
  <si>
    <t>y</t>
  </si>
  <si>
    <t>概要</t>
  </si>
  <si>
    <t>R</t>
    <phoneticPr fontId="2"/>
  </si>
  <si>
    <t>slope</t>
    <phoneticPr fontId="2"/>
  </si>
  <si>
    <t>R^2</t>
    <phoneticPr fontId="2"/>
  </si>
  <si>
    <t>intcpt</t>
    <phoneticPr fontId="2"/>
  </si>
  <si>
    <r>
      <rPr>
        <sz val="11"/>
        <color theme="1"/>
        <rFont val="Calibri"/>
        <family val="2"/>
        <charset val="128"/>
      </rPr>
      <t>回帰統計</t>
    </r>
  </si>
  <si>
    <t>x</t>
    <phoneticPr fontId="2"/>
  </si>
  <si>
    <t>y</t>
    <phoneticPr fontId="2"/>
  </si>
  <si>
    <t>Reg y</t>
    <phoneticPr fontId="2"/>
  </si>
  <si>
    <r>
      <rPr>
        <sz val="11"/>
        <color theme="1"/>
        <rFont val="Calibri"/>
        <family val="2"/>
        <charset val="128"/>
      </rPr>
      <t>重相関</t>
    </r>
    <r>
      <rPr>
        <sz val="11"/>
        <color theme="1"/>
        <rFont val="Calibri"/>
        <family val="2"/>
      </rPr>
      <t xml:space="preserve"> R</t>
    </r>
  </si>
  <si>
    <r>
      <rPr>
        <sz val="11"/>
        <color theme="1"/>
        <rFont val="Calibri"/>
        <family val="2"/>
        <charset val="128"/>
      </rPr>
      <t>重決定</t>
    </r>
    <r>
      <rPr>
        <sz val="11"/>
        <color theme="1"/>
        <rFont val="Calibri"/>
        <family val="2"/>
      </rPr>
      <t xml:space="preserve"> R2</t>
    </r>
  </si>
  <si>
    <r>
      <rPr>
        <sz val="11"/>
        <color theme="1"/>
        <rFont val="Calibri"/>
        <family val="2"/>
        <charset val="128"/>
      </rPr>
      <t>補正</t>
    </r>
    <r>
      <rPr>
        <sz val="11"/>
        <color theme="1"/>
        <rFont val="Calibri"/>
        <family val="2"/>
      </rPr>
      <t xml:space="preserve"> R2</t>
    </r>
  </si>
  <si>
    <r>
      <rPr>
        <sz val="11"/>
        <color theme="1"/>
        <rFont val="Calibri"/>
        <family val="2"/>
        <charset val="128"/>
      </rPr>
      <t>標準誤差</t>
    </r>
  </si>
  <si>
    <r>
      <rPr>
        <sz val="11"/>
        <color theme="1"/>
        <rFont val="Calibri"/>
        <family val="2"/>
        <charset val="128"/>
      </rPr>
      <t>観測数</t>
    </r>
  </si>
  <si>
    <t>分散分析表</t>
  </si>
  <si>
    <r>
      <rPr>
        <sz val="11"/>
        <color theme="1"/>
        <rFont val="Calibri"/>
        <family val="2"/>
        <charset val="128"/>
      </rPr>
      <t>自由度</t>
    </r>
  </si>
  <si>
    <r>
      <rPr>
        <sz val="11"/>
        <color theme="1"/>
        <rFont val="Calibri"/>
        <family val="2"/>
        <charset val="128"/>
      </rPr>
      <t>変動</t>
    </r>
  </si>
  <si>
    <r>
      <rPr>
        <sz val="11"/>
        <color theme="1"/>
        <rFont val="Calibri"/>
        <family val="2"/>
        <charset val="128"/>
      </rPr>
      <t>分散</t>
    </r>
  </si>
  <si>
    <r>
      <rPr>
        <sz val="11"/>
        <color theme="1"/>
        <rFont val="Calibri"/>
        <family val="2"/>
        <charset val="128"/>
      </rPr>
      <t>観測された分散比</t>
    </r>
  </si>
  <si>
    <r>
      <rPr>
        <sz val="11"/>
        <color theme="1"/>
        <rFont val="Calibri"/>
        <family val="2"/>
        <charset val="128"/>
      </rPr>
      <t>有意</t>
    </r>
    <r>
      <rPr>
        <sz val="11"/>
        <color theme="1"/>
        <rFont val="Calibri"/>
        <family val="2"/>
      </rPr>
      <t xml:space="preserve"> F</t>
    </r>
  </si>
  <si>
    <r>
      <rPr>
        <sz val="11"/>
        <color theme="1"/>
        <rFont val="Calibri"/>
        <family val="2"/>
        <charset val="128"/>
      </rPr>
      <t>回帰</t>
    </r>
  </si>
  <si>
    <r>
      <rPr>
        <sz val="11"/>
        <color theme="1"/>
        <rFont val="Calibri"/>
        <family val="2"/>
        <charset val="128"/>
      </rPr>
      <t>残差</t>
    </r>
  </si>
  <si>
    <r>
      <rPr>
        <sz val="11"/>
        <color theme="1"/>
        <rFont val="Calibri"/>
        <family val="2"/>
        <charset val="128"/>
      </rPr>
      <t>合計</t>
    </r>
  </si>
  <si>
    <r>
      <rPr>
        <sz val="11"/>
        <color theme="1"/>
        <rFont val="Calibri"/>
        <family val="2"/>
        <charset val="128"/>
      </rPr>
      <t>係数</t>
    </r>
  </si>
  <si>
    <t xml:space="preserve">t </t>
  </si>
  <si>
    <r>
      <t>P-</t>
    </r>
    <r>
      <rPr>
        <sz val="11"/>
        <color theme="1"/>
        <rFont val="Calibri"/>
        <family val="2"/>
        <charset val="128"/>
      </rPr>
      <t>値</t>
    </r>
  </si>
  <si>
    <r>
      <rPr>
        <sz val="11"/>
        <color theme="1"/>
        <rFont val="Calibri"/>
        <family val="2"/>
        <charset val="128"/>
      </rPr>
      <t>下限</t>
    </r>
    <r>
      <rPr>
        <sz val="11"/>
        <color theme="1"/>
        <rFont val="Calibri"/>
        <family val="2"/>
      </rPr>
      <t xml:space="preserve"> 95%</t>
    </r>
  </si>
  <si>
    <r>
      <rPr>
        <sz val="11"/>
        <color theme="1"/>
        <rFont val="Calibri"/>
        <family val="2"/>
        <charset val="128"/>
      </rPr>
      <t>上限</t>
    </r>
    <r>
      <rPr>
        <sz val="11"/>
        <color theme="1"/>
        <rFont val="Calibri"/>
        <family val="2"/>
      </rPr>
      <t xml:space="preserve"> 95%</t>
    </r>
  </si>
  <si>
    <r>
      <rPr>
        <sz val="11"/>
        <color theme="1"/>
        <rFont val="Calibri"/>
        <family val="2"/>
        <charset val="128"/>
      </rPr>
      <t>下限</t>
    </r>
    <r>
      <rPr>
        <sz val="11"/>
        <color theme="1"/>
        <rFont val="Calibri"/>
        <family val="2"/>
      </rPr>
      <t xml:space="preserve"> 95.0%</t>
    </r>
  </si>
  <si>
    <r>
      <rPr>
        <sz val="11"/>
        <color theme="1"/>
        <rFont val="Calibri"/>
        <family val="2"/>
        <charset val="128"/>
      </rPr>
      <t>上限</t>
    </r>
    <r>
      <rPr>
        <sz val="11"/>
        <color theme="1"/>
        <rFont val="Calibri"/>
        <family val="2"/>
      </rPr>
      <t xml:space="preserve"> 95.0%</t>
    </r>
  </si>
  <si>
    <r>
      <rPr>
        <sz val="11"/>
        <color theme="1"/>
        <rFont val="Calibri"/>
        <family val="2"/>
        <charset val="128"/>
      </rPr>
      <t>切片</t>
    </r>
  </si>
  <si>
    <r>
      <t xml:space="preserve">X </t>
    </r>
    <r>
      <rPr>
        <sz val="11"/>
        <color theme="1"/>
        <rFont val="Calibri"/>
        <family val="2"/>
        <charset val="128"/>
      </rPr>
      <t>値</t>
    </r>
    <r>
      <rPr>
        <sz val="11"/>
        <color theme="1"/>
        <rFont val="Calibri"/>
        <family val="2"/>
      </rPr>
      <t xml:space="preserve">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</si>
</sst>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28"/>
    </font>
    <font>
      <b/>
      <sz val="12"/>
      <color theme="1"/>
      <name val="Century"/>
      <family val="1"/>
    </font>
    <font>
      <sz val="6"/>
      <name val="Calibri"/>
      <family val="2"/>
      <charset val="128"/>
    </font>
    <font>
      <b/>
      <sz val="12"/>
      <color theme="1"/>
      <name val="Calibri"/>
      <family val="2"/>
      <charset val="128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3" fillId="2" borderId="0" xfId="0" applyFont="1" applyFill="1">
      <alignment vertical="center"/>
    </xf>
    <xf numFmtId="0" fontId="0" fillId="0" borderId="3" xfId="0" applyBorder="1" applyAlignment="1">
      <alignment horizontal="centerContinuous" vertical="center"/>
    </xf>
    <xf numFmtId="0" fontId="0" fillId="3" borderId="0" xfId="0" applyFill="1">
      <alignment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04004629629631"/>
          <c:y val="5.9729513888888891E-2"/>
          <c:w val="0.74733495370370373"/>
          <c:h val="0.68888715277777779"/>
        </c:manualLayout>
      </c:layout>
      <c:scatterChart>
        <c:scatterStyle val="lineMarker"/>
        <c:varyColors val="0"/>
        <c:ser>
          <c:idx val="0"/>
          <c:order val="0"/>
          <c:tx>
            <c:strRef>
              <c:f>直線回帰!$D$7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17440324074074073"/>
                  <c:y val="-0.1075919753086419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altLang="ja-JP" sz="1400" b="1" baseline="0"/>
                      <a:t>y = 1.0532x - 44.175</a:t>
                    </a:r>
                    <a:br>
                      <a:rPr lang="en-US" altLang="ja-JP" sz="1400" b="1" baseline="0"/>
                    </a:br>
                    <a:r>
                      <a:rPr lang="en-US" altLang="ja-JP" sz="1400" b="1" baseline="0"/>
                      <a:t>R² = 0.8031</a:t>
                    </a:r>
                    <a:endParaRPr lang="en-US" altLang="ja-JP" sz="1400" b="1"/>
                  </a:p>
                </c:rich>
              </c:tx>
              <c:numFmt formatCode="General" sourceLinked="0"/>
            </c:trendlineLbl>
          </c:trendline>
          <c:xVal>
            <c:numRef>
              <c:f>直線回帰!$C$8:$C$14</c:f>
              <c:numCache>
                <c:formatCode>General</c:formatCode>
                <c:ptCount val="7"/>
                <c:pt idx="0">
                  <c:v>165</c:v>
                </c:pt>
                <c:pt idx="1">
                  <c:v>167</c:v>
                </c:pt>
                <c:pt idx="2">
                  <c:v>169</c:v>
                </c:pt>
                <c:pt idx="3">
                  <c:v>172</c:v>
                </c:pt>
                <c:pt idx="4">
                  <c:v>175</c:v>
                </c:pt>
                <c:pt idx="5">
                  <c:v>178</c:v>
                </c:pt>
                <c:pt idx="6">
                  <c:v>182</c:v>
                </c:pt>
              </c:numCache>
            </c:numRef>
          </c:xVal>
          <c:yVal>
            <c:numRef>
              <c:f>直線回帰!$D$8:$D$14</c:f>
              <c:numCache>
                <c:formatCode>General</c:formatCode>
                <c:ptCount val="7"/>
                <c:pt idx="0">
                  <c:v>131</c:v>
                </c:pt>
                <c:pt idx="1">
                  <c:v>129</c:v>
                </c:pt>
                <c:pt idx="2">
                  <c:v>138</c:v>
                </c:pt>
                <c:pt idx="3">
                  <c:v>135</c:v>
                </c:pt>
                <c:pt idx="4">
                  <c:v>140</c:v>
                </c:pt>
                <c:pt idx="5">
                  <c:v>139</c:v>
                </c:pt>
                <c:pt idx="6">
                  <c:v>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164-46F3-9AD2-401DED49E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61600"/>
        <c:axId val="170363904"/>
      </c:scatterChart>
      <c:valAx>
        <c:axId val="170361600"/>
        <c:scaling>
          <c:orientation val="minMax"/>
          <c:max val="185"/>
          <c:min val="160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 i="1"/>
                  <a:t>x</a:t>
                </a:r>
                <a:r>
                  <a:rPr lang="en-US" altLang="en-US" sz="1600"/>
                  <a:t>   (cm)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3904"/>
        <c:crosses val="autoZero"/>
        <c:crossBetween val="midCat"/>
        <c:majorUnit val="5"/>
      </c:valAx>
      <c:valAx>
        <c:axId val="170363904"/>
        <c:scaling>
          <c:orientation val="minMax"/>
          <c:max val="160"/>
          <c:min val="1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 i="1"/>
                  <a:t>y</a:t>
                </a:r>
                <a:r>
                  <a:rPr lang="en-US" altLang="en-US" sz="1600"/>
                  <a:t>   (cm)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6501932050160398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170361600"/>
        <c:crosses val="autoZero"/>
        <c:crossBetween val="midCat"/>
        <c:majorUnit val="10"/>
        <c:minorUnit val="5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146050</xdr:rowOff>
    </xdr:from>
    <xdr:to>
      <xdr:col>8</xdr:col>
      <xdr:colOff>71850</xdr:colOff>
      <xdr:row>31</xdr:row>
      <xdr:rowOff>1500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D3D5B62-3894-46F4-A692-F4E965615F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7-1%20Regression%20Orig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直線回帰"/>
      <sheetName val="直線回帰 (2)"/>
    </sheetNames>
    <sheetDataSet>
      <sheetData sheetId="0">
        <row r="7">
          <cell r="D7" t="str">
            <v>y</v>
          </cell>
        </row>
        <row r="8">
          <cell r="C8">
            <v>165</v>
          </cell>
          <cell r="D8">
            <v>131</v>
          </cell>
        </row>
        <row r="9">
          <cell r="C9">
            <v>167</v>
          </cell>
          <cell r="D9">
            <v>129</v>
          </cell>
        </row>
        <row r="10">
          <cell r="C10">
            <v>169</v>
          </cell>
          <cell r="D10">
            <v>138</v>
          </cell>
        </row>
        <row r="11">
          <cell r="C11">
            <v>172</v>
          </cell>
          <cell r="D11">
            <v>135</v>
          </cell>
        </row>
        <row r="12">
          <cell r="C12">
            <v>175</v>
          </cell>
          <cell r="D12">
            <v>140</v>
          </cell>
        </row>
        <row r="13">
          <cell r="C13">
            <v>178</v>
          </cell>
          <cell r="D13">
            <v>139</v>
          </cell>
        </row>
        <row r="14">
          <cell r="C14">
            <v>182</v>
          </cell>
          <cell r="D14">
            <v>151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4BA12-D591-4134-B60E-457A8E80DF6D}">
  <dimension ref="B2:S78"/>
  <sheetViews>
    <sheetView tabSelected="1" topLeftCell="J1" zoomScale="120" zoomScaleNormal="120" workbookViewId="0">
      <selection activeCell="H9" sqref="H9"/>
    </sheetView>
  </sheetViews>
  <sheetFormatPr defaultRowHeight="15.6" x14ac:dyDescent="0.3"/>
  <cols>
    <col min="1" max="9" width="8.88671875" style="2"/>
    <col min="10" max="10" width="9" style="2" customWidth="1"/>
    <col min="11" max="16384" width="8.88671875" style="2"/>
  </cols>
  <sheetData>
    <row r="2" spans="2:19" ht="16.2" thickBot="1" x14ac:dyDescent="0.35">
      <c r="B2" s="1" t="s">
        <v>0</v>
      </c>
      <c r="C2" s="1">
        <v>165</v>
      </c>
      <c r="D2" s="1">
        <v>172</v>
      </c>
      <c r="E2" s="1">
        <v>175</v>
      </c>
      <c r="F2" s="1">
        <v>167</v>
      </c>
      <c r="G2" s="1">
        <v>182</v>
      </c>
      <c r="H2" s="1">
        <v>169</v>
      </c>
      <c r="I2" s="1">
        <v>178</v>
      </c>
    </row>
    <row r="3" spans="2:19" ht="16.2" thickBot="1" x14ac:dyDescent="0.35">
      <c r="B3" s="1" t="s">
        <v>1</v>
      </c>
      <c r="C3" s="1">
        <v>131</v>
      </c>
      <c r="D3" s="1">
        <v>135</v>
      </c>
      <c r="E3" s="1">
        <v>140</v>
      </c>
      <c r="F3" s="1">
        <v>129</v>
      </c>
      <c r="G3" s="1">
        <v>151</v>
      </c>
      <c r="H3" s="1">
        <v>138</v>
      </c>
      <c r="I3" s="1">
        <v>139</v>
      </c>
    </row>
    <row r="4" spans="2:19" x14ac:dyDescent="0.3">
      <c r="K4" t="s">
        <v>2</v>
      </c>
      <c r="L4"/>
      <c r="M4"/>
      <c r="N4"/>
      <c r="O4"/>
      <c r="P4"/>
      <c r="Q4"/>
      <c r="R4"/>
      <c r="S4"/>
    </row>
    <row r="5" spans="2:19" ht="16.2" thickBot="1" x14ac:dyDescent="0.35">
      <c r="D5" s="2" t="s">
        <v>3</v>
      </c>
      <c r="E5" s="2">
        <f>PEARSON(C8:C14,D8:D14)</f>
        <v>0.89618445268181379</v>
      </c>
      <c r="F5" s="3" t="s">
        <v>4</v>
      </c>
      <c r="G5" s="4">
        <f>SLOPE(D8:D14,C8:C14)</f>
        <v>1.0531645569620254</v>
      </c>
      <c r="I5" s="3"/>
      <c r="K5"/>
      <c r="L5"/>
      <c r="M5"/>
      <c r="N5"/>
      <c r="O5"/>
      <c r="P5"/>
      <c r="Q5"/>
      <c r="R5"/>
      <c r="S5"/>
    </row>
    <row r="6" spans="2:19" x14ac:dyDescent="0.3">
      <c r="D6" s="2" t="s">
        <v>5</v>
      </c>
      <c r="E6" s="5">
        <f>E5^2</f>
        <v>0.80314657322860217</v>
      </c>
      <c r="F6" s="3" t="s">
        <v>6</v>
      </c>
      <c r="G6" s="4">
        <f>INTERCEPT(D8:D14,C8:C14)</f>
        <v>-44.174683544303804</v>
      </c>
      <c r="I6" s="3"/>
      <c r="K6" s="6" t="s">
        <v>7</v>
      </c>
      <c r="L6" s="6"/>
      <c r="M6"/>
      <c r="N6"/>
      <c r="O6"/>
      <c r="P6"/>
      <c r="Q6"/>
      <c r="R6"/>
      <c r="S6"/>
    </row>
    <row r="7" spans="2:19" x14ac:dyDescent="0.3">
      <c r="C7" s="2" t="s">
        <v>8</v>
      </c>
      <c r="D7" s="2" t="s">
        <v>9</v>
      </c>
      <c r="E7" s="2" t="s">
        <v>10</v>
      </c>
      <c r="F7" s="3"/>
      <c r="K7" t="s">
        <v>11</v>
      </c>
      <c r="L7">
        <v>0.8961844526818139</v>
      </c>
      <c r="M7"/>
      <c r="N7"/>
      <c r="O7"/>
      <c r="P7"/>
      <c r="Q7"/>
      <c r="R7"/>
      <c r="S7"/>
    </row>
    <row r="8" spans="2:19" x14ac:dyDescent="0.3">
      <c r="C8" s="13">
        <v>165</v>
      </c>
      <c r="D8" s="14">
        <v>131</v>
      </c>
      <c r="E8" s="2">
        <f>$G$5*C8+$G$6</f>
        <v>129.59746835443039</v>
      </c>
      <c r="K8" s="7" t="s">
        <v>12</v>
      </c>
      <c r="L8" s="7">
        <v>0.80314657322860228</v>
      </c>
      <c r="M8"/>
      <c r="N8"/>
      <c r="O8"/>
      <c r="P8"/>
      <c r="Q8"/>
      <c r="R8"/>
      <c r="S8"/>
    </row>
    <row r="9" spans="2:19" x14ac:dyDescent="0.3">
      <c r="C9" s="15">
        <v>167</v>
      </c>
      <c r="D9" s="16">
        <v>129</v>
      </c>
      <c r="E9" s="2">
        <f t="shared" ref="E9:E14" si="0">$G$5*C9+$G$6</f>
        <v>131.70379746835442</v>
      </c>
      <c r="K9" t="s">
        <v>13</v>
      </c>
      <c r="L9">
        <v>0.76377588787432271</v>
      </c>
      <c r="M9"/>
      <c r="N9"/>
      <c r="O9"/>
      <c r="P9"/>
      <c r="Q9"/>
      <c r="R9"/>
      <c r="S9"/>
    </row>
    <row r="10" spans="2:19" x14ac:dyDescent="0.3">
      <c r="C10" s="15">
        <v>169</v>
      </c>
      <c r="D10" s="16">
        <v>138</v>
      </c>
      <c r="E10" s="2">
        <f t="shared" si="0"/>
        <v>133.81012658227849</v>
      </c>
      <c r="K10" t="s">
        <v>14</v>
      </c>
      <c r="L10">
        <v>3.5031992611456086</v>
      </c>
      <c r="M10"/>
      <c r="N10"/>
      <c r="O10"/>
      <c r="P10"/>
      <c r="Q10"/>
      <c r="R10"/>
      <c r="S10"/>
    </row>
    <row r="11" spans="2:19" ht="16.2" thickBot="1" x14ac:dyDescent="0.35">
      <c r="C11" s="15">
        <v>172</v>
      </c>
      <c r="D11" s="16">
        <v>135</v>
      </c>
      <c r="E11" s="2">
        <f t="shared" si="0"/>
        <v>136.96962025316455</v>
      </c>
      <c r="K11" s="8" t="s">
        <v>15</v>
      </c>
      <c r="L11" s="8">
        <v>7</v>
      </c>
      <c r="M11"/>
      <c r="N11"/>
      <c r="O11"/>
      <c r="P11"/>
      <c r="Q11"/>
      <c r="R11"/>
      <c r="S11"/>
    </row>
    <row r="12" spans="2:19" x14ac:dyDescent="0.3">
      <c r="C12" s="15">
        <v>175</v>
      </c>
      <c r="D12" s="16">
        <v>140</v>
      </c>
      <c r="E12" s="2">
        <f t="shared" si="0"/>
        <v>140.12911392405064</v>
      </c>
      <c r="K12"/>
      <c r="L12"/>
      <c r="M12"/>
      <c r="N12"/>
      <c r="O12"/>
      <c r="P12"/>
      <c r="Q12"/>
      <c r="R12"/>
      <c r="S12"/>
    </row>
    <row r="13" spans="2:19" ht="16.2" thickBot="1" x14ac:dyDescent="0.35">
      <c r="C13" s="15">
        <v>178</v>
      </c>
      <c r="D13" s="16">
        <v>139</v>
      </c>
      <c r="E13" s="2">
        <f t="shared" si="0"/>
        <v>143.28860759493671</v>
      </c>
      <c r="K13" t="s">
        <v>16</v>
      </c>
      <c r="L13"/>
      <c r="M13"/>
      <c r="N13"/>
      <c r="O13"/>
      <c r="P13"/>
      <c r="Q13"/>
      <c r="R13"/>
      <c r="S13"/>
    </row>
    <row r="14" spans="2:19" x14ac:dyDescent="0.3">
      <c r="C14" s="17">
        <v>182</v>
      </c>
      <c r="D14" s="18">
        <v>151</v>
      </c>
      <c r="E14" s="2">
        <f t="shared" si="0"/>
        <v>147.5012658227848</v>
      </c>
      <c r="K14" s="9"/>
      <c r="L14" s="9" t="s">
        <v>17</v>
      </c>
      <c r="M14" s="9" t="s">
        <v>18</v>
      </c>
      <c r="N14" s="9" t="s">
        <v>19</v>
      </c>
      <c r="O14" s="9" t="s">
        <v>20</v>
      </c>
      <c r="P14" s="9" t="s">
        <v>21</v>
      </c>
      <c r="Q14"/>
      <c r="R14"/>
      <c r="S14"/>
    </row>
    <row r="15" spans="2:19" x14ac:dyDescent="0.3">
      <c r="K15" t="s">
        <v>22</v>
      </c>
      <c r="L15">
        <v>1</v>
      </c>
      <c r="M15">
        <v>250.35226039782998</v>
      </c>
      <c r="N15">
        <v>250.35226039782998</v>
      </c>
      <c r="O15">
        <v>20.399608642863036</v>
      </c>
      <c r="P15">
        <v>6.302583682375692E-3</v>
      </c>
      <c r="Q15"/>
      <c r="R15"/>
      <c r="S15"/>
    </row>
    <row r="16" spans="2:19" x14ac:dyDescent="0.3">
      <c r="K16" t="s">
        <v>23</v>
      </c>
      <c r="L16">
        <v>5</v>
      </c>
      <c r="M16">
        <v>61.362025316455686</v>
      </c>
      <c r="N16">
        <v>12.272405063291137</v>
      </c>
      <c r="O16"/>
      <c r="P16"/>
      <c r="Q16"/>
      <c r="R16"/>
      <c r="S16"/>
    </row>
    <row r="17" spans="11:19" ht="16.2" thickBot="1" x14ac:dyDescent="0.35">
      <c r="K17" s="8" t="s">
        <v>24</v>
      </c>
      <c r="L17" s="8">
        <v>6</v>
      </c>
      <c r="M17" s="8">
        <v>311.71428571428567</v>
      </c>
      <c r="N17" s="8"/>
      <c r="O17" s="8"/>
      <c r="P17" s="8"/>
      <c r="Q17"/>
      <c r="R17"/>
      <c r="S17"/>
    </row>
    <row r="18" spans="11:19" ht="16.2" thickBot="1" x14ac:dyDescent="0.35">
      <c r="K18"/>
      <c r="L18"/>
      <c r="M18"/>
      <c r="N18"/>
      <c r="O18"/>
      <c r="P18"/>
      <c r="Q18"/>
      <c r="R18"/>
      <c r="S18"/>
    </row>
    <row r="19" spans="11:19" x14ac:dyDescent="0.3">
      <c r="K19" s="9"/>
      <c r="L19" s="10" t="s">
        <v>25</v>
      </c>
      <c r="M19" s="9" t="s">
        <v>14</v>
      </c>
      <c r="N19" s="9" t="s">
        <v>26</v>
      </c>
      <c r="O19" s="10" t="s">
        <v>27</v>
      </c>
      <c r="P19" s="9" t="s">
        <v>28</v>
      </c>
      <c r="Q19" s="9" t="s">
        <v>29</v>
      </c>
      <c r="R19" s="9" t="s">
        <v>30</v>
      </c>
      <c r="S19" s="9" t="s">
        <v>31</v>
      </c>
    </row>
    <row r="20" spans="11:19" x14ac:dyDescent="0.3">
      <c r="K20" s="7" t="s">
        <v>32</v>
      </c>
      <c r="L20" s="7">
        <v>-44.174683544303775</v>
      </c>
      <c r="M20">
        <v>40.261430152086788</v>
      </c>
      <c r="N20">
        <v>-1.0971960851225291</v>
      </c>
      <c r="O20" s="7">
        <v>0.32256360484567126</v>
      </c>
      <c r="P20">
        <v>-147.66998456999832</v>
      </c>
      <c r="Q20">
        <v>59.320617481390769</v>
      </c>
      <c r="R20">
        <v>-147.66998456999832</v>
      </c>
      <c r="S20">
        <v>59.320617481390769</v>
      </c>
    </row>
    <row r="21" spans="11:19" ht="16.2" thickBot="1" x14ac:dyDescent="0.35">
      <c r="K21" s="11" t="s">
        <v>33</v>
      </c>
      <c r="L21" s="11">
        <v>1.0531645569620252</v>
      </c>
      <c r="M21" s="8">
        <v>0.23317678880490184</v>
      </c>
      <c r="N21" s="8">
        <v>4.5165925920834429</v>
      </c>
      <c r="O21" s="11">
        <v>6.302583682375692E-3</v>
      </c>
      <c r="P21" s="8">
        <v>0.45376453916813919</v>
      </c>
      <c r="Q21" s="8">
        <v>1.6525645747559112</v>
      </c>
      <c r="R21" s="8">
        <v>0.45376453916813919</v>
      </c>
      <c r="S21" s="8">
        <v>1.6525645747559112</v>
      </c>
    </row>
    <row r="22" spans="11:19" x14ac:dyDescent="0.3">
      <c r="K22"/>
      <c r="L22"/>
      <c r="M22"/>
      <c r="N22"/>
      <c r="O22"/>
      <c r="P22"/>
      <c r="Q22"/>
      <c r="R22"/>
      <c r="S22"/>
    </row>
    <row r="23" spans="11:19" x14ac:dyDescent="0.3">
      <c r="K23"/>
      <c r="L23"/>
      <c r="M23"/>
      <c r="N23"/>
      <c r="O23"/>
      <c r="P23"/>
      <c r="Q23"/>
      <c r="R23"/>
      <c r="S23"/>
    </row>
    <row r="24" spans="11:19" x14ac:dyDescent="0.3">
      <c r="K24"/>
      <c r="L24"/>
      <c r="M24"/>
      <c r="N24"/>
      <c r="O24"/>
      <c r="P24"/>
      <c r="Q24"/>
      <c r="R24"/>
      <c r="S24"/>
    </row>
    <row r="43" spans="8:8" x14ac:dyDescent="0.3">
      <c r="H43" s="12"/>
    </row>
    <row r="51" spans="8:9" x14ac:dyDescent="0.3">
      <c r="H51" s="3"/>
      <c r="I51" s="3"/>
    </row>
    <row r="56" spans="8:9" x14ac:dyDescent="0.3">
      <c r="H56" s="3"/>
      <c r="I56" s="3"/>
    </row>
    <row r="64" spans="8:9" x14ac:dyDescent="0.3">
      <c r="H64" s="3"/>
      <c r="I64" s="3"/>
    </row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直線回帰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2021-01-15T07:32:36Z</dcterms:created>
  <dcterms:modified xsi:type="dcterms:W3CDTF">2021-01-15T07:34:22Z</dcterms:modified>
</cp:coreProperties>
</file>