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ADF9E33-9348-437E-A723-0D34FBB8828B}" xr6:coauthVersionLast="46" xr6:coauthVersionMax="46" xr10:uidLastSave="{00000000-0000-0000-0000-000000000000}"/>
  <bookViews>
    <workbookView xWindow="1560" yWindow="1560" windowWidth="22260" windowHeight="13305" xr2:uid="{220D0528-8ED1-0049-B074-6DBA12FD9EF2}"/>
  </bookViews>
  <sheets>
    <sheet name="週" sheetId="7" r:id="rId1"/>
    <sheet name="曜日" sheetId="1" r:id="rId2"/>
    <sheet name="年月" sheetId="8" r:id="rId3"/>
    <sheet name="四半期" sheetId="5" r:id="rId4"/>
    <sheet name="年度" sheetId="10" r:id="rId5"/>
    <sheet name="上期・下期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1" l="1"/>
  <c r="G7" i="11"/>
  <c r="G8" i="11"/>
  <c r="D3" i="11"/>
  <c r="D4" i="11"/>
  <c r="D5" i="11"/>
  <c r="D6" i="11"/>
  <c r="D7" i="11"/>
  <c r="D8" i="11"/>
  <c r="D9" i="11"/>
  <c r="D10" i="11"/>
  <c r="D11" i="11"/>
  <c r="D12" i="11"/>
  <c r="D13" i="11"/>
  <c r="D14" i="11"/>
  <c r="B14" i="11"/>
  <c r="B13" i="11"/>
  <c r="B12" i="11"/>
  <c r="B11" i="11"/>
  <c r="B10" i="11"/>
  <c r="B9" i="11"/>
  <c r="B8" i="11"/>
  <c r="B7" i="11"/>
  <c r="B6" i="11"/>
  <c r="B5" i="11"/>
  <c r="B4" i="11"/>
  <c r="B3" i="11"/>
  <c r="G3" i="10"/>
  <c r="D3" i="10"/>
  <c r="D4" i="10"/>
  <c r="D5" i="10"/>
  <c r="D6" i="10"/>
  <c r="D7" i="10"/>
  <c r="D8" i="10"/>
  <c r="D9" i="10"/>
  <c r="D10" i="10"/>
  <c r="D11" i="10"/>
  <c r="D12" i="10"/>
  <c r="D13" i="10"/>
  <c r="D14" i="10"/>
  <c r="B14" i="10"/>
  <c r="B13" i="10"/>
  <c r="B12" i="10"/>
  <c r="B11" i="10"/>
  <c r="B10" i="10"/>
  <c r="B9" i="10"/>
  <c r="B8" i="10"/>
  <c r="B7" i="10"/>
  <c r="B6" i="10"/>
  <c r="B5" i="10"/>
  <c r="B4" i="10"/>
  <c r="B3" i="10"/>
  <c r="G3" i="5"/>
  <c r="D3" i="5"/>
  <c r="G3" i="8"/>
  <c r="D3" i="8"/>
  <c r="B3" i="8"/>
  <c r="B10" i="8"/>
  <c r="D10" i="8"/>
  <c r="D4" i="8"/>
  <c r="D5" i="8"/>
  <c r="D6" i="8"/>
  <c r="D7" i="8"/>
  <c r="D8" i="8"/>
  <c r="D9" i="8"/>
  <c r="D11" i="8"/>
  <c r="D12" i="8"/>
  <c r="D13" i="8"/>
  <c r="D14" i="8"/>
  <c r="D15" i="8"/>
  <c r="B15" i="8"/>
  <c r="B14" i="8"/>
  <c r="B13" i="8"/>
  <c r="B12" i="8"/>
  <c r="B11" i="8"/>
  <c r="B9" i="8"/>
  <c r="B8" i="8"/>
  <c r="B7" i="8"/>
  <c r="B6" i="8"/>
  <c r="B5" i="8"/>
  <c r="B4" i="8"/>
  <c r="B3" i="7"/>
  <c r="B4" i="7"/>
  <c r="B5" i="7"/>
  <c r="B6" i="7"/>
  <c r="B7" i="7"/>
  <c r="B8" i="7"/>
  <c r="B9" i="7"/>
  <c r="B10" i="7"/>
  <c r="B11" i="7"/>
  <c r="B12" i="7"/>
  <c r="B13" i="7"/>
  <c r="B14" i="7"/>
  <c r="C3" i="7"/>
  <c r="C14" i="7"/>
  <c r="C13" i="7"/>
  <c r="C12" i="7"/>
  <c r="C11" i="7"/>
  <c r="C10" i="7"/>
  <c r="C9" i="7"/>
  <c r="C8" i="7"/>
  <c r="C7" i="7"/>
  <c r="C6" i="7"/>
  <c r="C5" i="7"/>
  <c r="C4" i="7"/>
  <c r="F3" i="1"/>
  <c r="F4" i="1"/>
  <c r="F5" i="1"/>
  <c r="F6" i="1"/>
  <c r="F7" i="1"/>
  <c r="F8" i="1"/>
  <c r="F9" i="1"/>
  <c r="B3" i="5"/>
  <c r="G3" i="11" l="1"/>
  <c r="G5" i="11"/>
  <c r="G4" i="11"/>
  <c r="G5" i="10"/>
  <c r="G4" i="10"/>
  <c r="G4" i="8"/>
  <c r="G7" i="8"/>
  <c r="G6" i="8"/>
  <c r="G5" i="8"/>
  <c r="G5" i="7"/>
  <c r="G6" i="7"/>
  <c r="G3" i="7"/>
  <c r="G4" i="7"/>
  <c r="D4" i="5"/>
  <c r="D5" i="5"/>
  <c r="D6" i="5"/>
  <c r="D7" i="5"/>
  <c r="D8" i="5"/>
  <c r="D9" i="5"/>
  <c r="D10" i="5"/>
  <c r="D11" i="5"/>
  <c r="D12" i="5"/>
  <c r="D13" i="5"/>
  <c r="D14" i="5"/>
  <c r="B14" i="5"/>
  <c r="B13" i="5"/>
  <c r="B12" i="5"/>
  <c r="B11" i="5"/>
  <c r="B10" i="5"/>
  <c r="B9" i="5"/>
  <c r="B8" i="5"/>
  <c r="B7" i="5"/>
  <c r="B6" i="5"/>
  <c r="B5" i="5"/>
  <c r="B4" i="5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3" i="1"/>
  <c r="G4" i="5" l="1"/>
  <c r="G5" i="5"/>
  <c r="G6" i="5"/>
</calcChain>
</file>

<file path=xl/sharedStrings.xml><?xml version="1.0" encoding="utf-8"?>
<sst xmlns="http://schemas.openxmlformats.org/spreadsheetml/2006/main" count="60" uniqueCount="31">
  <si>
    <t>日付</t>
    <rPh sb="0" eb="2">
      <t>ヒヅケ</t>
    </rPh>
    <phoneticPr fontId="1"/>
  </si>
  <si>
    <t>売上金額</t>
    <rPh sb="0" eb="4">
      <t>ウリアゲキンガク</t>
    </rPh>
    <phoneticPr fontId="1"/>
  </si>
  <si>
    <t>売上合計</t>
    <rPh sb="0" eb="4">
      <t>ウリアゲゴウケイ</t>
    </rPh>
    <phoneticPr fontId="1"/>
  </si>
  <si>
    <t>月</t>
    <rPh sb="0" eb="1">
      <t>ツキ</t>
    </rPh>
    <phoneticPr fontId="1"/>
  </si>
  <si>
    <t>曜日</t>
    <rPh sb="0" eb="2">
      <t>ヨウビ</t>
    </rPh>
    <phoneticPr fontId="1"/>
  </si>
  <si>
    <t>金</t>
  </si>
  <si>
    <t>土</t>
  </si>
  <si>
    <t>日</t>
  </si>
  <si>
    <t>火</t>
  </si>
  <si>
    <t>水</t>
  </si>
  <si>
    <t>木</t>
  </si>
  <si>
    <t>月</t>
    <rPh sb="0" eb="1">
      <t>ゲツ</t>
    </rPh>
    <phoneticPr fontId="1"/>
  </si>
  <si>
    <t>週</t>
    <rPh sb="0" eb="1">
      <t>シュウ</t>
    </rPh>
    <phoneticPr fontId="1"/>
  </si>
  <si>
    <t>年度</t>
    <rPh sb="0" eb="2">
      <t>ネンド</t>
    </rPh>
    <phoneticPr fontId="1"/>
  </si>
  <si>
    <t>四半期</t>
    <rPh sb="0" eb="3">
      <t>シハンキ</t>
    </rPh>
    <phoneticPr fontId="1"/>
  </si>
  <si>
    <t>売上データ</t>
    <rPh sb="0" eb="2">
      <t>ウリアゲ</t>
    </rPh>
    <phoneticPr fontId="1"/>
  </si>
  <si>
    <t>曜日別集計</t>
    <rPh sb="0" eb="2">
      <t>ヨウビ</t>
    </rPh>
    <rPh sb="2" eb="3">
      <t>ベツ</t>
    </rPh>
    <rPh sb="3" eb="5">
      <t>シュウケイ</t>
    </rPh>
    <phoneticPr fontId="1"/>
  </si>
  <si>
    <t>週別集計</t>
    <rPh sb="0" eb="1">
      <t>シュウ</t>
    </rPh>
    <rPh sb="1" eb="2">
      <t>ベツ</t>
    </rPh>
    <rPh sb="2" eb="4">
      <t>シュウケイ</t>
    </rPh>
    <phoneticPr fontId="1"/>
  </si>
  <si>
    <t>売上月</t>
    <rPh sb="0" eb="2">
      <t>ウリアゲ</t>
    </rPh>
    <rPh sb="2" eb="3">
      <t>ヅキ</t>
    </rPh>
    <phoneticPr fontId="1"/>
  </si>
  <si>
    <t>年月別集計</t>
    <rPh sb="0" eb="1">
      <t>ネン</t>
    </rPh>
    <rPh sb="1" eb="3">
      <t>ツキベツ</t>
    </rPh>
    <rPh sb="3" eb="5">
      <t>シュウケイ</t>
    </rPh>
    <phoneticPr fontId="1"/>
  </si>
  <si>
    <t>売上データ</t>
    <rPh sb="0" eb="2">
      <t>ウリアゲ</t>
    </rPh>
    <phoneticPr fontId="1"/>
  </si>
  <si>
    <t>四半期</t>
    <rPh sb="0" eb="3">
      <t>シハンキ</t>
    </rPh>
    <phoneticPr fontId="1"/>
  </si>
  <si>
    <t>四半期別集計</t>
    <rPh sb="0" eb="3">
      <t>シハンキ</t>
    </rPh>
    <rPh sb="3" eb="4">
      <t>ベツ</t>
    </rPh>
    <rPh sb="4" eb="6">
      <t>シュウケイ</t>
    </rPh>
    <phoneticPr fontId="1"/>
  </si>
  <si>
    <t>年度別集計</t>
    <rPh sb="0" eb="2">
      <t>ネンド</t>
    </rPh>
    <rPh sb="2" eb="3">
      <t>ベツ</t>
    </rPh>
    <rPh sb="3" eb="5">
      <t>シュウケイ</t>
    </rPh>
    <phoneticPr fontId="1"/>
  </si>
  <si>
    <t>年度</t>
    <rPh sb="0" eb="2">
      <t>ネンド</t>
    </rPh>
    <phoneticPr fontId="1"/>
  </si>
  <si>
    <t>2018年上期</t>
    <rPh sb="4" eb="5">
      <t>ネン</t>
    </rPh>
    <rPh sb="5" eb="7">
      <t>カミキ</t>
    </rPh>
    <phoneticPr fontId="1"/>
  </si>
  <si>
    <t>2018年下期</t>
    <rPh sb="4" eb="5">
      <t>ネン</t>
    </rPh>
    <rPh sb="5" eb="7">
      <t>シモキ</t>
    </rPh>
    <phoneticPr fontId="1"/>
  </si>
  <si>
    <t>2019年上期</t>
    <rPh sb="4" eb="5">
      <t>ネン</t>
    </rPh>
    <rPh sb="5" eb="7">
      <t>カミキ</t>
    </rPh>
    <phoneticPr fontId="1"/>
  </si>
  <si>
    <t>2019年下期</t>
    <rPh sb="4" eb="5">
      <t>ネン</t>
    </rPh>
    <rPh sb="5" eb="7">
      <t>シモキ</t>
    </rPh>
    <phoneticPr fontId="1"/>
  </si>
  <si>
    <t>2020年上期</t>
    <rPh sb="4" eb="5">
      <t>ネン</t>
    </rPh>
    <rPh sb="5" eb="7">
      <t>カミキ</t>
    </rPh>
    <phoneticPr fontId="1"/>
  </si>
  <si>
    <t>2020年下期</t>
    <rPh sb="4" eb="5">
      <t>ネン</t>
    </rPh>
    <rPh sb="5" eb="7">
      <t>シモキ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</si>
</sst>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2" fillId="0" borderId="1" xfId="0" applyNumberFormat="1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NumberFormat="1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1" xfId="1" applyFont="1" applyFill="1" applyBorder="1">
      <alignment vertical="center"/>
    </xf>
    <xf numFmtId="38" fontId="2" fillId="0" borderId="1" xfId="1" applyFont="1" applyBorder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>
      <alignment vertical="center"/>
    </xf>
    <xf numFmtId="14" fontId="2" fillId="0" borderId="0" xfId="0" applyNumberFormat="1" applyFont="1">
      <alignment vertical="center"/>
    </xf>
    <xf numFmtId="55" fontId="2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53594-D338-4B29-96E6-2F3A2D3AB91A}">
  <dimension ref="A1:G14"/>
  <sheetViews>
    <sheetView tabSelected="1" workbookViewId="0">
      <selection activeCell="G3" sqref="G3"/>
    </sheetView>
  </sheetViews>
  <sheetFormatPr defaultColWidth="11.5546875" defaultRowHeight="19.5" x14ac:dyDescent="0.4"/>
  <cols>
    <col min="1" max="1" width="10.6640625" style="1" bestFit="1" customWidth="1"/>
    <col min="2" max="2" width="5.109375" style="1" bestFit="1" customWidth="1"/>
    <col min="3" max="3" width="5.109375" style="5" customWidth="1"/>
    <col min="4" max="4" width="9.77734375" style="1" customWidth="1"/>
    <col min="5" max="5" width="3.6640625" style="1" customWidth="1"/>
    <col min="6" max="6" width="5.109375" style="1" bestFit="1" customWidth="1"/>
    <col min="7" max="16384" width="11.5546875" style="1"/>
  </cols>
  <sheetData>
    <row r="1" spans="1:7" x14ac:dyDescent="0.4">
      <c r="A1" s="1" t="s">
        <v>15</v>
      </c>
      <c r="F1" s="1" t="s">
        <v>17</v>
      </c>
    </row>
    <row r="2" spans="1:7" x14ac:dyDescent="0.4">
      <c r="A2" s="6" t="s">
        <v>0</v>
      </c>
      <c r="B2" s="6" t="s">
        <v>4</v>
      </c>
      <c r="C2" s="11" t="s">
        <v>12</v>
      </c>
      <c r="D2" s="6" t="s">
        <v>1</v>
      </c>
      <c r="F2" s="6" t="s">
        <v>12</v>
      </c>
      <c r="G2" s="6" t="s">
        <v>2</v>
      </c>
    </row>
    <row r="3" spans="1:7" x14ac:dyDescent="0.4">
      <c r="A3" s="3">
        <v>44228</v>
      </c>
      <c r="B3" s="4" t="str">
        <f>TEXT(A3,"aaa")</f>
        <v>月</v>
      </c>
      <c r="C3" s="10">
        <f t="shared" ref="C3:C14" si="0">WEEKNUM(A3,2)-WEEKNUM("2021/2/1",2)+1</f>
        <v>1</v>
      </c>
      <c r="D3" s="8">
        <v>535690</v>
      </c>
      <c r="E3" s="13"/>
      <c r="F3" s="7">
        <v>1</v>
      </c>
      <c r="G3" s="9">
        <f>SUMIF($C$3:$C$14,F3,$D$3:$D$14)</f>
        <v>2000580</v>
      </c>
    </row>
    <row r="4" spans="1:7" x14ac:dyDescent="0.4">
      <c r="A4" s="3">
        <v>44229</v>
      </c>
      <c r="B4" s="4" t="str">
        <f t="shared" ref="B4:B5" si="1">TEXT(A4,"aaa")</f>
        <v>火</v>
      </c>
      <c r="C4" s="10">
        <f t="shared" si="0"/>
        <v>1</v>
      </c>
      <c r="D4" s="8">
        <v>775890</v>
      </c>
      <c r="E4" s="5"/>
      <c r="F4" s="7">
        <v>2</v>
      </c>
      <c r="G4" s="9">
        <f>SUMIF($C$3:$C$14,F4,$D$3:$D$14)</f>
        <v>2639600</v>
      </c>
    </row>
    <row r="5" spans="1:7" x14ac:dyDescent="0.4">
      <c r="A5" s="3">
        <v>44231</v>
      </c>
      <c r="B5" s="4" t="str">
        <f t="shared" si="1"/>
        <v>木</v>
      </c>
      <c r="C5" s="10">
        <f t="shared" si="0"/>
        <v>1</v>
      </c>
      <c r="D5" s="8">
        <v>689000</v>
      </c>
      <c r="E5" s="5"/>
      <c r="F5" s="7">
        <v>3</v>
      </c>
      <c r="G5" s="9">
        <f>SUMIF($C$3:$C$14,F5,$D$3:$D$14)</f>
        <v>2331980</v>
      </c>
    </row>
    <row r="6" spans="1:7" x14ac:dyDescent="0.4">
      <c r="A6" s="3">
        <v>44236</v>
      </c>
      <c r="B6" s="4" t="str">
        <f t="shared" ref="B6:B14" si="2">TEXT(A6,"aaa")</f>
        <v>火</v>
      </c>
      <c r="C6" s="10">
        <f t="shared" si="0"/>
        <v>2</v>
      </c>
      <c r="D6" s="8">
        <v>928700</v>
      </c>
      <c r="E6" s="5"/>
      <c r="F6" s="7">
        <v>4</v>
      </c>
      <c r="G6" s="9">
        <f>SUMIF($C$3:$C$14,F6,$D$3:$D$14)</f>
        <v>2137510</v>
      </c>
    </row>
    <row r="7" spans="1:7" x14ac:dyDescent="0.4">
      <c r="A7" s="3">
        <v>44237</v>
      </c>
      <c r="B7" s="4" t="str">
        <f t="shared" si="2"/>
        <v>水</v>
      </c>
      <c r="C7" s="10">
        <f t="shared" si="0"/>
        <v>2</v>
      </c>
      <c r="D7" s="8">
        <v>755900</v>
      </c>
      <c r="E7" s="5"/>
    </row>
    <row r="8" spans="1:7" x14ac:dyDescent="0.4">
      <c r="A8" s="3">
        <v>44239</v>
      </c>
      <c r="B8" s="4" t="str">
        <f t="shared" si="2"/>
        <v>金</v>
      </c>
      <c r="C8" s="10">
        <f t="shared" si="0"/>
        <v>2</v>
      </c>
      <c r="D8" s="8">
        <v>955000</v>
      </c>
      <c r="E8" s="5"/>
    </row>
    <row r="9" spans="1:7" x14ac:dyDescent="0.4">
      <c r="A9" s="3">
        <v>44242</v>
      </c>
      <c r="B9" s="4" t="str">
        <f t="shared" si="2"/>
        <v>月</v>
      </c>
      <c r="C9" s="10">
        <f t="shared" si="0"/>
        <v>3</v>
      </c>
      <c r="D9" s="8">
        <v>798560</v>
      </c>
      <c r="E9" s="5"/>
    </row>
    <row r="10" spans="1:7" x14ac:dyDescent="0.4">
      <c r="A10" s="12">
        <v>44244</v>
      </c>
      <c r="B10" s="7" t="str">
        <f t="shared" si="2"/>
        <v>水</v>
      </c>
      <c r="C10" s="10">
        <f t="shared" si="0"/>
        <v>3</v>
      </c>
      <c r="D10" s="8">
        <v>834900</v>
      </c>
      <c r="E10" s="5"/>
    </row>
    <row r="11" spans="1:7" x14ac:dyDescent="0.4">
      <c r="A11" s="12">
        <v>44245</v>
      </c>
      <c r="B11" s="7" t="str">
        <f t="shared" si="2"/>
        <v>木</v>
      </c>
      <c r="C11" s="10">
        <f t="shared" si="0"/>
        <v>3</v>
      </c>
      <c r="D11" s="9">
        <v>698520</v>
      </c>
      <c r="E11" s="5"/>
    </row>
    <row r="12" spans="1:7" x14ac:dyDescent="0.4">
      <c r="A12" s="12">
        <v>44249</v>
      </c>
      <c r="B12" s="7" t="str">
        <f t="shared" si="2"/>
        <v>月</v>
      </c>
      <c r="C12" s="10">
        <f t="shared" si="0"/>
        <v>4</v>
      </c>
      <c r="D12" s="9">
        <v>858750</v>
      </c>
      <c r="E12" s="5"/>
    </row>
    <row r="13" spans="1:7" x14ac:dyDescent="0.4">
      <c r="A13" s="12">
        <v>44251</v>
      </c>
      <c r="B13" s="7" t="str">
        <f t="shared" si="2"/>
        <v>水</v>
      </c>
      <c r="C13" s="10">
        <f t="shared" si="0"/>
        <v>4</v>
      </c>
      <c r="D13" s="8">
        <v>689000</v>
      </c>
      <c r="E13" s="5"/>
    </row>
    <row r="14" spans="1:7" x14ac:dyDescent="0.4">
      <c r="A14" s="12">
        <v>44253</v>
      </c>
      <c r="B14" s="7" t="str">
        <f t="shared" si="2"/>
        <v>金</v>
      </c>
      <c r="C14" s="10">
        <f t="shared" si="0"/>
        <v>4</v>
      </c>
      <c r="D14" s="9">
        <v>589760</v>
      </c>
      <c r="E14" s="5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8D45D6-6146-284B-B1A2-245960165FF8}">
  <dimension ref="A1:F16"/>
  <sheetViews>
    <sheetView workbookViewId="0">
      <selection activeCell="F3" sqref="F3"/>
    </sheetView>
  </sheetViews>
  <sheetFormatPr defaultColWidth="11.5546875" defaultRowHeight="19.5" x14ac:dyDescent="0.4"/>
  <cols>
    <col min="1" max="1" width="10.6640625" style="1" bestFit="1" customWidth="1"/>
    <col min="2" max="2" width="5.109375" style="1" bestFit="1" customWidth="1"/>
    <col min="3" max="3" width="11.6640625" style="1" bestFit="1" customWidth="1"/>
    <col min="4" max="4" width="3.6640625" style="1" customWidth="1"/>
    <col min="5" max="5" width="5.109375" style="1" bestFit="1" customWidth="1"/>
    <col min="6" max="16384" width="11.5546875" style="1"/>
  </cols>
  <sheetData>
    <row r="1" spans="1:6" x14ac:dyDescent="0.4">
      <c r="A1" s="1" t="s">
        <v>15</v>
      </c>
      <c r="E1" s="1" t="s">
        <v>16</v>
      </c>
    </row>
    <row r="2" spans="1:6" x14ac:dyDescent="0.4">
      <c r="A2" s="6" t="s">
        <v>0</v>
      </c>
      <c r="B2" s="6" t="s">
        <v>4</v>
      </c>
      <c r="C2" s="6" t="s">
        <v>1</v>
      </c>
      <c r="E2" s="6" t="s">
        <v>4</v>
      </c>
      <c r="F2" s="6" t="s">
        <v>2</v>
      </c>
    </row>
    <row r="3" spans="1:6" x14ac:dyDescent="0.4">
      <c r="A3" s="3">
        <v>44228</v>
      </c>
      <c r="B3" s="4" t="str">
        <f>TEXT(A3,"aaa")</f>
        <v>月</v>
      </c>
      <c r="C3" s="8">
        <v>535690</v>
      </c>
      <c r="E3" s="7" t="s">
        <v>11</v>
      </c>
      <c r="F3" s="9">
        <f t="shared" ref="F3:F9" si="0">SUMIF($B$3:$B$16,E3,$C$3:$C$16)</f>
        <v>1224690</v>
      </c>
    </row>
    <row r="4" spans="1:6" x14ac:dyDescent="0.4">
      <c r="A4" s="3">
        <v>44229</v>
      </c>
      <c r="B4" s="4" t="str">
        <f t="shared" ref="B4:B16" si="1">TEXT(A4,"aaa")</f>
        <v>火</v>
      </c>
      <c r="C4" s="8">
        <v>775890</v>
      </c>
      <c r="E4" s="7" t="s">
        <v>8</v>
      </c>
      <c r="F4" s="9">
        <f t="shared" si="0"/>
        <v>1704590</v>
      </c>
    </row>
    <row r="5" spans="1:6" x14ac:dyDescent="0.4">
      <c r="A5" s="3">
        <v>44230</v>
      </c>
      <c r="B5" s="4" t="str">
        <f t="shared" si="1"/>
        <v>水</v>
      </c>
      <c r="C5" s="8">
        <v>434900</v>
      </c>
      <c r="E5" s="7" t="s">
        <v>9</v>
      </c>
      <c r="F5" s="9">
        <f t="shared" si="0"/>
        <v>1190800</v>
      </c>
    </row>
    <row r="6" spans="1:6" x14ac:dyDescent="0.4">
      <c r="A6" s="3">
        <v>44231</v>
      </c>
      <c r="B6" s="4" t="str">
        <f t="shared" si="1"/>
        <v>木</v>
      </c>
      <c r="C6" s="8">
        <v>689000</v>
      </c>
      <c r="E6" s="7" t="s">
        <v>10</v>
      </c>
      <c r="F6" s="9">
        <f t="shared" si="0"/>
        <v>1678500</v>
      </c>
    </row>
    <row r="7" spans="1:6" x14ac:dyDescent="0.4">
      <c r="A7" s="3">
        <v>44232</v>
      </c>
      <c r="B7" s="4" t="str">
        <f t="shared" si="1"/>
        <v>金</v>
      </c>
      <c r="C7" s="8">
        <v>928700</v>
      </c>
      <c r="E7" s="7" t="s">
        <v>5</v>
      </c>
      <c r="F7" s="9">
        <f t="shared" si="0"/>
        <v>2183700</v>
      </c>
    </row>
    <row r="8" spans="1:6" x14ac:dyDescent="0.4">
      <c r="A8" s="3">
        <v>44233</v>
      </c>
      <c r="B8" s="4" t="str">
        <f t="shared" si="1"/>
        <v>土</v>
      </c>
      <c r="C8" s="8">
        <v>1098700</v>
      </c>
      <c r="E8" s="7" t="s">
        <v>6</v>
      </c>
      <c r="F8" s="9">
        <f t="shared" si="0"/>
        <v>2888200</v>
      </c>
    </row>
    <row r="9" spans="1:6" x14ac:dyDescent="0.4">
      <c r="A9" s="3">
        <v>44234</v>
      </c>
      <c r="B9" s="4" t="str">
        <f t="shared" si="1"/>
        <v>日</v>
      </c>
      <c r="C9" s="8">
        <v>1158000</v>
      </c>
      <c r="E9" s="7" t="s">
        <v>7</v>
      </c>
      <c r="F9" s="9">
        <f t="shared" si="0"/>
        <v>3413000</v>
      </c>
    </row>
    <row r="10" spans="1:6" x14ac:dyDescent="0.4">
      <c r="A10" s="3">
        <v>44235</v>
      </c>
      <c r="B10" s="4" t="str">
        <f t="shared" si="1"/>
        <v>月</v>
      </c>
      <c r="C10" s="8">
        <v>689000</v>
      </c>
    </row>
    <row r="11" spans="1:6" x14ac:dyDescent="0.4">
      <c r="A11" s="3">
        <v>44236</v>
      </c>
      <c r="B11" s="4" t="str">
        <f t="shared" si="1"/>
        <v>火</v>
      </c>
      <c r="C11" s="8">
        <v>928700</v>
      </c>
    </row>
    <row r="12" spans="1:6" x14ac:dyDescent="0.4">
      <c r="A12" s="3">
        <v>44237</v>
      </c>
      <c r="B12" s="4" t="str">
        <f t="shared" si="1"/>
        <v>水</v>
      </c>
      <c r="C12" s="8">
        <v>755900</v>
      </c>
    </row>
    <row r="13" spans="1:6" x14ac:dyDescent="0.4">
      <c r="A13" s="3">
        <v>44238</v>
      </c>
      <c r="B13" s="4" t="str">
        <f t="shared" si="1"/>
        <v>木</v>
      </c>
      <c r="C13" s="8">
        <v>989500</v>
      </c>
    </row>
    <row r="14" spans="1:6" x14ac:dyDescent="0.4">
      <c r="A14" s="3">
        <v>44239</v>
      </c>
      <c r="B14" s="4" t="str">
        <f t="shared" si="1"/>
        <v>金</v>
      </c>
      <c r="C14" s="8">
        <v>1255000</v>
      </c>
    </row>
    <row r="15" spans="1:6" x14ac:dyDescent="0.4">
      <c r="A15" s="3">
        <v>44240</v>
      </c>
      <c r="B15" s="4" t="str">
        <f t="shared" si="1"/>
        <v>土</v>
      </c>
      <c r="C15" s="8">
        <v>1789500</v>
      </c>
    </row>
    <row r="16" spans="1:6" x14ac:dyDescent="0.4">
      <c r="A16" s="3">
        <v>44241</v>
      </c>
      <c r="B16" s="4" t="str">
        <f t="shared" si="1"/>
        <v>日</v>
      </c>
      <c r="C16" s="8">
        <v>2255000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A0083-146A-4F31-80B3-C392B336E043}">
  <dimension ref="A1:G15"/>
  <sheetViews>
    <sheetView workbookViewId="0">
      <selection activeCell="D3" sqref="D3"/>
    </sheetView>
  </sheetViews>
  <sheetFormatPr defaultColWidth="11.5546875" defaultRowHeight="19.5" x14ac:dyDescent="0.4"/>
  <cols>
    <col min="1" max="1" width="11.77734375" style="1" customWidth="1"/>
    <col min="2" max="2" width="5.109375" style="1" bestFit="1" customWidth="1"/>
    <col min="3" max="3" width="11.6640625" style="1" bestFit="1" customWidth="1"/>
    <col min="4" max="4" width="11.5546875" style="1" bestFit="1" customWidth="1"/>
    <col min="5" max="5" width="3.6640625" style="1" customWidth="1"/>
    <col min="6" max="6" width="11.5546875" style="1" bestFit="1" customWidth="1"/>
    <col min="7" max="16384" width="11.5546875" style="1"/>
  </cols>
  <sheetData>
    <row r="1" spans="1:7" x14ac:dyDescent="0.4">
      <c r="A1" s="1" t="s">
        <v>15</v>
      </c>
      <c r="F1" s="1" t="s">
        <v>19</v>
      </c>
    </row>
    <row r="2" spans="1:7" x14ac:dyDescent="0.4">
      <c r="A2" s="6" t="s">
        <v>0</v>
      </c>
      <c r="B2" s="6" t="s">
        <v>4</v>
      </c>
      <c r="C2" s="6" t="s">
        <v>1</v>
      </c>
      <c r="D2" s="6" t="s">
        <v>18</v>
      </c>
      <c r="F2" s="6" t="s">
        <v>3</v>
      </c>
      <c r="G2" s="6" t="s">
        <v>2</v>
      </c>
    </row>
    <row r="3" spans="1:7" x14ac:dyDescent="0.4">
      <c r="A3" s="3">
        <v>44125</v>
      </c>
      <c r="B3" s="4" t="str">
        <f>TEXT(A3,"aaa")</f>
        <v>水</v>
      </c>
      <c r="C3" s="8">
        <v>1980700</v>
      </c>
      <c r="D3" s="2" t="str">
        <f>TEXT(A3,"yyyy年m月")</f>
        <v>2020年10月</v>
      </c>
      <c r="F3" s="14">
        <v>44105</v>
      </c>
      <c r="G3" s="9">
        <f>SUMIF($D$3:$D$15,F3,$C$3:$C$15)</f>
        <v>3279400</v>
      </c>
    </row>
    <row r="4" spans="1:7" x14ac:dyDescent="0.4">
      <c r="A4" s="3">
        <v>44131</v>
      </c>
      <c r="B4" s="4" t="str">
        <f t="shared" ref="B4:B15" si="0">TEXT(A4,"aaa")</f>
        <v>火</v>
      </c>
      <c r="C4" s="8">
        <v>1298700</v>
      </c>
      <c r="D4" s="2" t="str">
        <f t="shared" ref="D4:D15" si="1">TEXT(A4,"yyyy年m月")</f>
        <v>2020年10月</v>
      </c>
      <c r="F4" s="14">
        <v>44136</v>
      </c>
      <c r="G4" s="9">
        <f>SUMIF($D$3:$D$15,F4,$C$3:$C$15)</f>
        <v>3775700</v>
      </c>
    </row>
    <row r="5" spans="1:7" x14ac:dyDescent="0.4">
      <c r="A5" s="3">
        <v>44139</v>
      </c>
      <c r="B5" s="4" t="str">
        <f t="shared" si="0"/>
        <v>水</v>
      </c>
      <c r="C5" s="8">
        <v>1158000</v>
      </c>
      <c r="D5" s="2" t="str">
        <f t="shared" si="1"/>
        <v>2020年11月</v>
      </c>
      <c r="F5" s="14">
        <v>44166</v>
      </c>
      <c r="G5" s="9">
        <f>SUMIF($D$3:$D$15,F5,$C$3:$C$15)</f>
        <v>4800400</v>
      </c>
    </row>
    <row r="6" spans="1:7" x14ac:dyDescent="0.4">
      <c r="A6" s="3">
        <v>44147</v>
      </c>
      <c r="B6" s="4" t="str">
        <f t="shared" si="0"/>
        <v>木</v>
      </c>
      <c r="C6" s="8">
        <v>1689000</v>
      </c>
      <c r="D6" s="2" t="str">
        <f t="shared" si="1"/>
        <v>2020年11月</v>
      </c>
      <c r="F6" s="14">
        <v>44197</v>
      </c>
      <c r="G6" s="9">
        <f>SUMIF($D$3:$D$15,F6,$C$3:$C$15)</f>
        <v>4786500</v>
      </c>
    </row>
    <row r="7" spans="1:7" x14ac:dyDescent="0.4">
      <c r="A7" s="3">
        <v>44162</v>
      </c>
      <c r="B7" s="4" t="str">
        <f t="shared" si="0"/>
        <v>金</v>
      </c>
      <c r="C7" s="8">
        <v>928700</v>
      </c>
      <c r="D7" s="2" t="str">
        <f t="shared" si="1"/>
        <v>2020年11月</v>
      </c>
      <c r="F7" s="14">
        <v>44228</v>
      </c>
      <c r="G7" s="9">
        <f>SUMIF($D$3:$D$15,F7,$C$3:$C$15)</f>
        <v>3564590</v>
      </c>
    </row>
    <row r="8" spans="1:7" x14ac:dyDescent="0.4">
      <c r="A8" s="3">
        <v>44172</v>
      </c>
      <c r="B8" s="4" t="str">
        <f t="shared" si="0"/>
        <v>月</v>
      </c>
      <c r="C8" s="8">
        <v>755900</v>
      </c>
      <c r="D8" s="2" t="str">
        <f t="shared" si="1"/>
        <v>2020年12月</v>
      </c>
    </row>
    <row r="9" spans="1:7" x14ac:dyDescent="0.4">
      <c r="A9" s="3">
        <v>44180</v>
      </c>
      <c r="B9" s="4" t="str">
        <f t="shared" si="0"/>
        <v>火</v>
      </c>
      <c r="C9" s="8">
        <v>1789500</v>
      </c>
      <c r="D9" s="2" t="str">
        <f t="shared" si="1"/>
        <v>2020年12月</v>
      </c>
    </row>
    <row r="10" spans="1:7" x14ac:dyDescent="0.4">
      <c r="A10" s="3">
        <v>44188</v>
      </c>
      <c r="B10" s="4" t="str">
        <f t="shared" si="0"/>
        <v>水</v>
      </c>
      <c r="C10" s="8">
        <v>2255000</v>
      </c>
      <c r="D10" s="2" t="str">
        <f t="shared" si="1"/>
        <v>2020年12月</v>
      </c>
    </row>
    <row r="11" spans="1:7" x14ac:dyDescent="0.4">
      <c r="A11" s="3">
        <v>44208</v>
      </c>
      <c r="B11" s="4" t="str">
        <f t="shared" si="0"/>
        <v>火</v>
      </c>
      <c r="C11" s="8">
        <v>892500</v>
      </c>
      <c r="D11" s="2" t="str">
        <f t="shared" si="1"/>
        <v>2021年1月</v>
      </c>
    </row>
    <row r="12" spans="1:7" x14ac:dyDescent="0.4">
      <c r="A12" s="3">
        <v>44217</v>
      </c>
      <c r="B12" s="4" t="str">
        <f t="shared" si="0"/>
        <v>木</v>
      </c>
      <c r="C12" s="8">
        <v>1569000</v>
      </c>
      <c r="D12" s="2" t="str">
        <f t="shared" si="1"/>
        <v>2021年1月</v>
      </c>
    </row>
    <row r="13" spans="1:7" x14ac:dyDescent="0.4">
      <c r="A13" s="3">
        <v>44221</v>
      </c>
      <c r="B13" s="4" t="str">
        <f t="shared" si="0"/>
        <v>月</v>
      </c>
      <c r="C13" s="8">
        <v>2325000</v>
      </c>
      <c r="D13" s="2" t="str">
        <f t="shared" si="1"/>
        <v>2021年1月</v>
      </c>
    </row>
    <row r="14" spans="1:7" x14ac:dyDescent="0.4">
      <c r="A14" s="3">
        <v>44230</v>
      </c>
      <c r="B14" s="4" t="str">
        <f t="shared" si="0"/>
        <v>水</v>
      </c>
      <c r="C14" s="8">
        <v>1228900</v>
      </c>
      <c r="D14" s="2" t="str">
        <f t="shared" si="1"/>
        <v>2021年2月</v>
      </c>
    </row>
    <row r="15" spans="1:7" x14ac:dyDescent="0.4">
      <c r="A15" s="3">
        <v>44243</v>
      </c>
      <c r="B15" s="4" t="str">
        <f t="shared" si="0"/>
        <v>火</v>
      </c>
      <c r="C15" s="8">
        <v>2335690</v>
      </c>
      <c r="D15" s="2" t="str">
        <f t="shared" si="1"/>
        <v>2021年2月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CA1C2-2636-4FFC-AEA4-657F473E0699}">
  <dimension ref="A1:G14"/>
  <sheetViews>
    <sheetView workbookViewId="0">
      <selection activeCell="D3" sqref="D3"/>
    </sheetView>
  </sheetViews>
  <sheetFormatPr defaultColWidth="11.5546875" defaultRowHeight="19.5" x14ac:dyDescent="0.4"/>
  <cols>
    <col min="1" max="1" width="11.77734375" style="1" customWidth="1"/>
    <col min="2" max="2" width="5.109375" style="1" bestFit="1" customWidth="1"/>
    <col min="3" max="3" width="11.6640625" style="1" bestFit="1" customWidth="1"/>
    <col min="4" max="4" width="6.77734375" style="1" bestFit="1" customWidth="1"/>
    <col min="5" max="5" width="3.6640625" style="1" customWidth="1"/>
    <col min="6" max="6" width="6.77734375" style="1" bestFit="1" customWidth="1"/>
    <col min="7" max="16384" width="11.5546875" style="1"/>
  </cols>
  <sheetData>
    <row r="1" spans="1:7" x14ac:dyDescent="0.4">
      <c r="A1" s="1" t="s">
        <v>20</v>
      </c>
      <c r="F1" s="1" t="s">
        <v>22</v>
      </c>
    </row>
    <row r="2" spans="1:7" x14ac:dyDescent="0.4">
      <c r="A2" s="6" t="s">
        <v>0</v>
      </c>
      <c r="B2" s="6" t="s">
        <v>4</v>
      </c>
      <c r="C2" s="6" t="s">
        <v>1</v>
      </c>
      <c r="D2" s="6" t="s">
        <v>21</v>
      </c>
      <c r="F2" s="6" t="s">
        <v>14</v>
      </c>
      <c r="G2" s="6" t="s">
        <v>2</v>
      </c>
    </row>
    <row r="3" spans="1:7" x14ac:dyDescent="0.4">
      <c r="A3" s="3">
        <v>43928</v>
      </c>
      <c r="B3" s="4" t="str">
        <f>TEXT(A3,"aaa")</f>
        <v>火</v>
      </c>
      <c r="C3" s="8">
        <v>840700</v>
      </c>
      <c r="D3" s="2">
        <f>CHOOSE(MONTH(A3),4,4,4,1,1,1,2,2,2,3,3,3)</f>
        <v>1</v>
      </c>
      <c r="F3" s="7">
        <v>1</v>
      </c>
      <c r="G3" s="9">
        <f>SUMIF($D$3:$D$14,F3,$C$3:$C$14)</f>
        <v>3987700</v>
      </c>
    </row>
    <row r="4" spans="1:7" x14ac:dyDescent="0.4">
      <c r="A4" s="3">
        <v>43973</v>
      </c>
      <c r="B4" s="4" t="str">
        <f t="shared" ref="B4:B14" si="0">TEXT(A4,"aaa")</f>
        <v>金</v>
      </c>
      <c r="C4" s="8">
        <v>1458000</v>
      </c>
      <c r="D4" s="2">
        <f t="shared" ref="D4:D14" si="1">CHOOSE(MONTH(A4),4,4,4,1,1,1,2,2,2,3,3,3)</f>
        <v>1</v>
      </c>
      <c r="F4" s="7">
        <v>2</v>
      </c>
      <c r="G4" s="9">
        <f>SUMIF($D$3:$D$14,F4,$C$3:$C$14)</f>
        <v>4973200</v>
      </c>
    </row>
    <row r="5" spans="1:7" x14ac:dyDescent="0.4">
      <c r="A5" s="3">
        <v>43983</v>
      </c>
      <c r="B5" s="4" t="str">
        <f t="shared" si="0"/>
        <v>月</v>
      </c>
      <c r="C5" s="8">
        <v>1689000</v>
      </c>
      <c r="D5" s="2">
        <f t="shared" si="1"/>
        <v>1</v>
      </c>
      <c r="F5" s="7">
        <v>3</v>
      </c>
      <c r="G5" s="9">
        <f>SUMIF($D$3:$D$14,F5,$C$3:$C$14)</f>
        <v>5122900</v>
      </c>
    </row>
    <row r="6" spans="1:7" x14ac:dyDescent="0.4">
      <c r="A6" s="3">
        <v>44015</v>
      </c>
      <c r="B6" s="4" t="str">
        <f t="shared" si="0"/>
        <v>金</v>
      </c>
      <c r="C6" s="8">
        <v>928700</v>
      </c>
      <c r="D6" s="2">
        <f t="shared" si="1"/>
        <v>2</v>
      </c>
      <c r="F6" s="7">
        <v>4</v>
      </c>
      <c r="G6" s="9">
        <f>SUMIF($D$3:$D$14,F6,$C$3:$C$14)</f>
        <v>4546480</v>
      </c>
    </row>
    <row r="7" spans="1:7" x14ac:dyDescent="0.4">
      <c r="A7" s="3">
        <v>44062</v>
      </c>
      <c r="B7" s="4" t="str">
        <f t="shared" si="0"/>
        <v>水</v>
      </c>
      <c r="C7" s="8">
        <v>1789500</v>
      </c>
      <c r="D7" s="2">
        <f t="shared" si="1"/>
        <v>2</v>
      </c>
    </row>
    <row r="8" spans="1:7" x14ac:dyDescent="0.4">
      <c r="A8" s="3">
        <v>44078</v>
      </c>
      <c r="B8" s="4" t="str">
        <f t="shared" si="0"/>
        <v>金</v>
      </c>
      <c r="C8" s="8">
        <v>2255000</v>
      </c>
      <c r="D8" s="2">
        <f t="shared" si="1"/>
        <v>2</v>
      </c>
    </row>
    <row r="9" spans="1:7" x14ac:dyDescent="0.4">
      <c r="A9" s="3">
        <v>44117</v>
      </c>
      <c r="B9" s="4" t="str">
        <f t="shared" si="0"/>
        <v>火</v>
      </c>
      <c r="C9" s="8">
        <v>1469000</v>
      </c>
      <c r="D9" s="2">
        <f t="shared" si="1"/>
        <v>3</v>
      </c>
    </row>
    <row r="10" spans="1:7" x14ac:dyDescent="0.4">
      <c r="A10" s="3">
        <v>44140</v>
      </c>
      <c r="B10" s="4" t="str">
        <f t="shared" si="0"/>
        <v>木</v>
      </c>
      <c r="C10" s="8">
        <v>2425000</v>
      </c>
      <c r="D10" s="2">
        <f t="shared" si="1"/>
        <v>3</v>
      </c>
    </row>
    <row r="11" spans="1:7" x14ac:dyDescent="0.4">
      <c r="A11" s="3">
        <v>44195</v>
      </c>
      <c r="B11" s="4" t="str">
        <f t="shared" si="0"/>
        <v>水</v>
      </c>
      <c r="C11" s="8">
        <v>1228900</v>
      </c>
      <c r="D11" s="2">
        <f t="shared" si="1"/>
        <v>3</v>
      </c>
    </row>
    <row r="12" spans="1:7" x14ac:dyDescent="0.4">
      <c r="A12" s="3">
        <v>44222</v>
      </c>
      <c r="B12" s="4" t="str">
        <f t="shared" si="0"/>
        <v>火</v>
      </c>
      <c r="C12" s="8">
        <v>2235690</v>
      </c>
      <c r="D12" s="2">
        <f t="shared" si="1"/>
        <v>4</v>
      </c>
    </row>
    <row r="13" spans="1:7" x14ac:dyDescent="0.4">
      <c r="A13" s="3">
        <v>44231</v>
      </c>
      <c r="B13" s="4" t="str">
        <f t="shared" si="0"/>
        <v>木</v>
      </c>
      <c r="C13" s="8">
        <v>1475890</v>
      </c>
      <c r="D13" s="2">
        <f t="shared" si="1"/>
        <v>4</v>
      </c>
    </row>
    <row r="14" spans="1:7" x14ac:dyDescent="0.4">
      <c r="A14" s="3">
        <v>44239</v>
      </c>
      <c r="B14" s="4" t="str">
        <f t="shared" si="0"/>
        <v>金</v>
      </c>
      <c r="C14" s="8">
        <v>834900</v>
      </c>
      <c r="D14" s="2">
        <f t="shared" si="1"/>
        <v>4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FE527-6597-418A-B934-7EC2F325B5C0}">
  <dimension ref="A1:G14"/>
  <sheetViews>
    <sheetView workbookViewId="0">
      <selection activeCell="D3" sqref="D3"/>
    </sheetView>
  </sheetViews>
  <sheetFormatPr defaultColWidth="11.5546875" defaultRowHeight="19.5" x14ac:dyDescent="0.4"/>
  <cols>
    <col min="1" max="1" width="11.77734375" style="1" customWidth="1"/>
    <col min="2" max="2" width="4.88671875" style="1" bestFit="1" customWidth="1"/>
    <col min="3" max="3" width="11.6640625" style="1" bestFit="1" customWidth="1"/>
    <col min="4" max="4" width="5.88671875" style="1" customWidth="1"/>
    <col min="5" max="5" width="3.6640625" style="1" customWidth="1"/>
    <col min="6" max="6" width="6.88671875" style="1" bestFit="1" customWidth="1"/>
    <col min="7" max="16384" width="11.5546875" style="1"/>
  </cols>
  <sheetData>
    <row r="1" spans="1:7" x14ac:dyDescent="0.4">
      <c r="A1" s="1" t="s">
        <v>20</v>
      </c>
      <c r="F1" s="1" t="s">
        <v>23</v>
      </c>
    </row>
    <row r="2" spans="1:7" x14ac:dyDescent="0.4">
      <c r="A2" s="6" t="s">
        <v>0</v>
      </c>
      <c r="B2" s="6" t="s">
        <v>4</v>
      </c>
      <c r="C2" s="6" t="s">
        <v>1</v>
      </c>
      <c r="D2" s="6" t="s">
        <v>24</v>
      </c>
      <c r="F2" s="6" t="s">
        <v>13</v>
      </c>
      <c r="G2" s="6" t="s">
        <v>2</v>
      </c>
    </row>
    <row r="3" spans="1:7" x14ac:dyDescent="0.4">
      <c r="A3" s="3">
        <v>43200</v>
      </c>
      <c r="B3" s="4" t="str">
        <f>TEXT(A3,"aaa")</f>
        <v>火</v>
      </c>
      <c r="C3" s="8">
        <v>1240700</v>
      </c>
      <c r="D3" s="2">
        <f>YEAR(EDATE(A3,-3))</f>
        <v>2018</v>
      </c>
      <c r="F3" s="7">
        <v>2018</v>
      </c>
      <c r="G3" s="9">
        <f>SUMIF($D$3:$D$14,F3,$C$3:$C$14)</f>
        <v>5316400</v>
      </c>
    </row>
    <row r="4" spans="1:7" x14ac:dyDescent="0.4">
      <c r="A4" s="3">
        <v>43293</v>
      </c>
      <c r="B4" s="4" t="str">
        <f t="shared" ref="B4:B14" si="0">TEXT(A4,"aaa")</f>
        <v>木</v>
      </c>
      <c r="C4" s="8">
        <v>1458000</v>
      </c>
      <c r="D4" s="2">
        <f t="shared" ref="D4:D14" si="1">YEAR(EDATE(A4,-3))</f>
        <v>2018</v>
      </c>
      <c r="F4" s="7">
        <v>2019</v>
      </c>
      <c r="G4" s="9">
        <f>SUMIF($D$3:$D$14,F4,$C$3:$C$14)</f>
        <v>7938500</v>
      </c>
    </row>
    <row r="5" spans="1:7" x14ac:dyDescent="0.4">
      <c r="A5" s="3">
        <v>43381</v>
      </c>
      <c r="B5" s="4" t="str">
        <f t="shared" si="0"/>
        <v>月</v>
      </c>
      <c r="C5" s="8">
        <v>1689000</v>
      </c>
      <c r="D5" s="2">
        <f t="shared" si="1"/>
        <v>2018</v>
      </c>
      <c r="F5" s="7">
        <v>2020</v>
      </c>
      <c r="G5" s="9">
        <f>SUMIF($D$3:$D$14,F5,$C$3:$C$14)</f>
        <v>4625380</v>
      </c>
    </row>
    <row r="6" spans="1:7" x14ac:dyDescent="0.4">
      <c r="A6" s="3">
        <v>43539</v>
      </c>
      <c r="B6" s="4" t="str">
        <f t="shared" si="0"/>
        <v>金</v>
      </c>
      <c r="C6" s="8">
        <v>928700</v>
      </c>
      <c r="D6" s="2">
        <f t="shared" si="1"/>
        <v>2018</v>
      </c>
    </row>
    <row r="7" spans="1:7" x14ac:dyDescent="0.4">
      <c r="A7" s="3">
        <v>43607</v>
      </c>
      <c r="B7" s="4" t="str">
        <f t="shared" si="0"/>
        <v>水</v>
      </c>
      <c r="C7" s="8">
        <v>1789500</v>
      </c>
      <c r="D7" s="2">
        <f t="shared" si="1"/>
        <v>2019</v>
      </c>
    </row>
    <row r="8" spans="1:7" x14ac:dyDescent="0.4">
      <c r="A8" s="3">
        <v>43696</v>
      </c>
      <c r="B8" s="4" t="str">
        <f t="shared" si="0"/>
        <v>月</v>
      </c>
      <c r="C8" s="8">
        <v>2255000</v>
      </c>
      <c r="D8" s="2">
        <f t="shared" si="1"/>
        <v>2019</v>
      </c>
    </row>
    <row r="9" spans="1:7" x14ac:dyDescent="0.4">
      <c r="A9" s="3">
        <v>43774</v>
      </c>
      <c r="B9" s="4" t="str">
        <f t="shared" si="0"/>
        <v>火</v>
      </c>
      <c r="C9" s="8">
        <v>1469000</v>
      </c>
      <c r="D9" s="2">
        <f t="shared" si="1"/>
        <v>2019</v>
      </c>
    </row>
    <row r="10" spans="1:7" x14ac:dyDescent="0.4">
      <c r="A10" s="3">
        <v>43885</v>
      </c>
      <c r="B10" s="4" t="str">
        <f t="shared" si="0"/>
        <v>月</v>
      </c>
      <c r="C10" s="8">
        <v>2425000</v>
      </c>
      <c r="D10" s="2">
        <f t="shared" si="1"/>
        <v>2019</v>
      </c>
    </row>
    <row r="11" spans="1:7" x14ac:dyDescent="0.4">
      <c r="A11" s="3">
        <v>43937</v>
      </c>
      <c r="B11" s="4" t="str">
        <f t="shared" si="0"/>
        <v>木</v>
      </c>
      <c r="C11" s="8">
        <v>928900</v>
      </c>
      <c r="D11" s="2">
        <f t="shared" si="1"/>
        <v>2020</v>
      </c>
    </row>
    <row r="12" spans="1:7" x14ac:dyDescent="0.4">
      <c r="A12" s="3">
        <v>44006</v>
      </c>
      <c r="B12" s="4" t="str">
        <f t="shared" si="0"/>
        <v>水</v>
      </c>
      <c r="C12" s="8">
        <v>985690</v>
      </c>
      <c r="D12" s="2">
        <f t="shared" si="1"/>
        <v>2020</v>
      </c>
    </row>
    <row r="13" spans="1:7" x14ac:dyDescent="0.4">
      <c r="A13" s="3">
        <v>44096</v>
      </c>
      <c r="B13" s="4" t="str">
        <f t="shared" si="0"/>
        <v>火</v>
      </c>
      <c r="C13" s="8">
        <v>875890</v>
      </c>
      <c r="D13" s="2">
        <f t="shared" si="1"/>
        <v>2020</v>
      </c>
    </row>
    <row r="14" spans="1:7" x14ac:dyDescent="0.4">
      <c r="A14" s="3">
        <v>44239</v>
      </c>
      <c r="B14" s="4" t="str">
        <f t="shared" si="0"/>
        <v>金</v>
      </c>
      <c r="C14" s="8">
        <v>1834900</v>
      </c>
      <c r="D14" s="2">
        <f t="shared" si="1"/>
        <v>2020</v>
      </c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08B99-635F-42CB-A8D5-3CEAF7BB5948}">
  <dimension ref="A1:G14"/>
  <sheetViews>
    <sheetView workbookViewId="0">
      <selection activeCell="D3" sqref="D3"/>
    </sheetView>
  </sheetViews>
  <sheetFormatPr defaultColWidth="11.5546875" defaultRowHeight="19.5" x14ac:dyDescent="0.4"/>
  <cols>
    <col min="1" max="1" width="11.77734375" style="1" customWidth="1"/>
    <col min="2" max="2" width="4.88671875" style="1" bestFit="1" customWidth="1"/>
    <col min="3" max="3" width="11.6640625" style="1" bestFit="1" customWidth="1"/>
    <col min="4" max="4" width="11.21875" style="1" bestFit="1" customWidth="1"/>
    <col min="5" max="5" width="3.6640625" style="1" customWidth="1"/>
    <col min="6" max="6" width="11.21875" style="1" bestFit="1" customWidth="1"/>
    <col min="7" max="16384" width="11.5546875" style="1"/>
  </cols>
  <sheetData>
    <row r="1" spans="1:7" x14ac:dyDescent="0.4">
      <c r="A1" s="1" t="s">
        <v>20</v>
      </c>
      <c r="F1" s="1" t="s">
        <v>23</v>
      </c>
    </row>
    <row r="2" spans="1:7" x14ac:dyDescent="0.4">
      <c r="A2" s="6" t="s">
        <v>0</v>
      </c>
      <c r="B2" s="6" t="s">
        <v>4</v>
      </c>
      <c r="C2" s="6" t="s">
        <v>1</v>
      </c>
      <c r="D2" s="6" t="s">
        <v>24</v>
      </c>
      <c r="F2" s="6" t="s">
        <v>13</v>
      </c>
      <c r="G2" s="6" t="s">
        <v>2</v>
      </c>
    </row>
    <row r="3" spans="1:7" x14ac:dyDescent="0.4">
      <c r="A3" s="3">
        <v>43200</v>
      </c>
      <c r="B3" s="4" t="str">
        <f>TEXT(A3,"aaa")</f>
        <v>火</v>
      </c>
      <c r="C3" s="8">
        <v>1240700</v>
      </c>
      <c r="D3" s="2" t="str">
        <f>YEAR(EDATE(A3,-3))&amp;"年"&amp;IF(AND(3&lt;MONTH(A3),MONTH(A3)&lt;=9),"上期","下期")</f>
        <v>2018年上期</v>
      </c>
      <c r="F3" s="7" t="s">
        <v>25</v>
      </c>
      <c r="G3" s="9">
        <f>SUMIF($D$3:$D$14,F3,$C$3:$C$14)</f>
        <v>2698700</v>
      </c>
    </row>
    <row r="4" spans="1:7" x14ac:dyDescent="0.4">
      <c r="A4" s="3">
        <v>43293</v>
      </c>
      <c r="B4" s="4" t="str">
        <f t="shared" ref="B4:B14" si="0">TEXT(A4,"aaa")</f>
        <v>木</v>
      </c>
      <c r="C4" s="8">
        <v>1458000</v>
      </c>
      <c r="D4" s="2" t="str">
        <f t="shared" ref="D4:D14" si="1">YEAR(EDATE(A4,-3))&amp;"年"&amp;IF(AND(3&lt;MONTH(A4),MONTH(A4)&lt;=9),"上期","下期")</f>
        <v>2018年上期</v>
      </c>
      <c r="F4" s="7" t="s">
        <v>26</v>
      </c>
      <c r="G4" s="9">
        <f>SUMIF($D$3:$D$14,F4,$C$3:$C$14)</f>
        <v>2617700</v>
      </c>
    </row>
    <row r="5" spans="1:7" x14ac:dyDescent="0.4">
      <c r="A5" s="3">
        <v>43381</v>
      </c>
      <c r="B5" s="4" t="str">
        <f t="shared" si="0"/>
        <v>月</v>
      </c>
      <c r="C5" s="8">
        <v>1689000</v>
      </c>
      <c r="D5" s="2" t="str">
        <f t="shared" si="1"/>
        <v>2018年下期</v>
      </c>
      <c r="F5" s="7" t="s">
        <v>27</v>
      </c>
      <c r="G5" s="9">
        <f>SUMIF($D$3:$D$14,F5,$C$3:$C$14)</f>
        <v>4044500</v>
      </c>
    </row>
    <row r="6" spans="1:7" x14ac:dyDescent="0.4">
      <c r="A6" s="3">
        <v>43539</v>
      </c>
      <c r="B6" s="4" t="str">
        <f t="shared" si="0"/>
        <v>金</v>
      </c>
      <c r="C6" s="8">
        <v>928700</v>
      </c>
      <c r="D6" s="2" t="str">
        <f t="shared" si="1"/>
        <v>2018年下期</v>
      </c>
      <c r="F6" s="7" t="s">
        <v>28</v>
      </c>
      <c r="G6" s="9">
        <f t="shared" ref="G6:G8" si="2">SUMIF($D$3:$D$14,F6,$C$3:$C$14)</f>
        <v>3894000</v>
      </c>
    </row>
    <row r="7" spans="1:7" x14ac:dyDescent="0.4">
      <c r="A7" s="3">
        <v>43607</v>
      </c>
      <c r="B7" s="4" t="str">
        <f t="shared" si="0"/>
        <v>水</v>
      </c>
      <c r="C7" s="8">
        <v>1789500</v>
      </c>
      <c r="D7" s="2" t="str">
        <f t="shared" si="1"/>
        <v>2019年上期</v>
      </c>
      <c r="F7" s="7" t="s">
        <v>29</v>
      </c>
      <c r="G7" s="9">
        <f t="shared" si="2"/>
        <v>2790480</v>
      </c>
    </row>
    <row r="8" spans="1:7" x14ac:dyDescent="0.4">
      <c r="A8" s="3">
        <v>43696</v>
      </c>
      <c r="B8" s="4" t="str">
        <f t="shared" si="0"/>
        <v>月</v>
      </c>
      <c r="C8" s="8">
        <v>2255000</v>
      </c>
      <c r="D8" s="2" t="str">
        <f t="shared" si="1"/>
        <v>2019年上期</v>
      </c>
      <c r="F8" s="7" t="s">
        <v>30</v>
      </c>
      <c r="G8" s="9">
        <f t="shared" si="2"/>
        <v>1834900</v>
      </c>
    </row>
    <row r="9" spans="1:7" x14ac:dyDescent="0.4">
      <c r="A9" s="3">
        <v>43774</v>
      </c>
      <c r="B9" s="4" t="str">
        <f t="shared" si="0"/>
        <v>火</v>
      </c>
      <c r="C9" s="8">
        <v>1469000</v>
      </c>
      <c r="D9" s="2" t="str">
        <f t="shared" si="1"/>
        <v>2019年下期</v>
      </c>
    </row>
    <row r="10" spans="1:7" x14ac:dyDescent="0.4">
      <c r="A10" s="3">
        <v>43885</v>
      </c>
      <c r="B10" s="4" t="str">
        <f t="shared" si="0"/>
        <v>月</v>
      </c>
      <c r="C10" s="8">
        <v>2425000</v>
      </c>
      <c r="D10" s="2" t="str">
        <f t="shared" si="1"/>
        <v>2019年下期</v>
      </c>
    </row>
    <row r="11" spans="1:7" x14ac:dyDescent="0.4">
      <c r="A11" s="3">
        <v>43937</v>
      </c>
      <c r="B11" s="4" t="str">
        <f t="shared" si="0"/>
        <v>木</v>
      </c>
      <c r="C11" s="8">
        <v>928900</v>
      </c>
      <c r="D11" s="2" t="str">
        <f t="shared" si="1"/>
        <v>2020年上期</v>
      </c>
    </row>
    <row r="12" spans="1:7" x14ac:dyDescent="0.4">
      <c r="A12" s="3">
        <v>44006</v>
      </c>
      <c r="B12" s="4" t="str">
        <f t="shared" si="0"/>
        <v>水</v>
      </c>
      <c r="C12" s="8">
        <v>985690</v>
      </c>
      <c r="D12" s="2" t="str">
        <f t="shared" si="1"/>
        <v>2020年上期</v>
      </c>
    </row>
    <row r="13" spans="1:7" x14ac:dyDescent="0.4">
      <c r="A13" s="3">
        <v>44096</v>
      </c>
      <c r="B13" s="4" t="str">
        <f t="shared" si="0"/>
        <v>火</v>
      </c>
      <c r="C13" s="8">
        <v>875890</v>
      </c>
      <c r="D13" s="2" t="str">
        <f t="shared" si="1"/>
        <v>2020年上期</v>
      </c>
    </row>
    <row r="14" spans="1:7" x14ac:dyDescent="0.4">
      <c r="A14" s="3">
        <v>44239</v>
      </c>
      <c r="B14" s="4" t="str">
        <f t="shared" si="0"/>
        <v>金</v>
      </c>
      <c r="C14" s="8">
        <v>1834900</v>
      </c>
      <c r="D14" s="2" t="str">
        <f t="shared" si="1"/>
        <v>2020年下期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週</vt:lpstr>
      <vt:lpstr>曜日</vt:lpstr>
      <vt:lpstr>年月</vt:lpstr>
      <vt:lpstr>四半期</vt:lpstr>
      <vt:lpstr>年度</vt:lpstr>
      <vt:lpstr>上期・下期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2021-04-08T13:14:41Z</dcterms:created>
  <dcterms:modified xsi:type="dcterms:W3CDTF">2021-04-08T13:14:41Z</dcterms:modified>
</cp:coreProperties>
</file>