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Author\1時間Excel_分析入門\sample\chap2\"/>
    </mc:Choice>
  </mc:AlternateContent>
  <bookViews>
    <workbookView xWindow="0" yWindow="0" windowWidth="28770" windowHeight="12900"/>
  </bookViews>
  <sheets>
    <sheet name="担当者別売上集計表" sheetId="8" r:id="rId1"/>
    <sheet name="売上一覧表" sheetId="3" r:id="rId2"/>
    <sheet name="担当者一覧" sheetId="4" r:id="rId3"/>
    <sheet name="顧客一覧" sheetId="5" r:id="rId4"/>
    <sheet name="商品一覧" sheetId="6" r:id="rId5"/>
  </sheets>
  <definedNames>
    <definedName name="_xlchart.v1.0" hidden="1">担当者別売上集計表!$E$3:$E$102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" i="8" l="1"/>
  <c r="H4" i="8"/>
  <c r="J3" i="8"/>
  <c r="J2" i="8"/>
  <c r="H2" i="8"/>
  <c r="H3" i="8"/>
  <c r="D102" i="4" l="1"/>
  <c r="D101" i="4"/>
  <c r="D100" i="4"/>
  <c r="D99" i="4"/>
  <c r="D98" i="4"/>
  <c r="D97" i="4"/>
  <c r="D96" i="4"/>
  <c r="D95" i="4"/>
  <c r="D94" i="4"/>
  <c r="D93" i="4"/>
  <c r="D92" i="4"/>
  <c r="D91" i="4"/>
  <c r="D90" i="4"/>
  <c r="D89" i="4"/>
  <c r="D88" i="4"/>
  <c r="D87" i="4"/>
  <c r="D86" i="4"/>
  <c r="D85" i="4"/>
  <c r="D84" i="4"/>
  <c r="D83" i="4"/>
  <c r="D82" i="4"/>
  <c r="D81" i="4"/>
  <c r="D80" i="4"/>
  <c r="D79" i="4"/>
  <c r="D78" i="4"/>
  <c r="D77" i="4"/>
  <c r="D76" i="4"/>
  <c r="D75" i="4"/>
  <c r="D74" i="4"/>
  <c r="D73" i="4"/>
  <c r="D72" i="4"/>
  <c r="D71" i="4"/>
  <c r="D70" i="4"/>
  <c r="D69" i="4"/>
  <c r="D68" i="4"/>
  <c r="D67" i="4"/>
  <c r="D66" i="4"/>
  <c r="D65" i="4"/>
  <c r="D64" i="4"/>
  <c r="D63" i="4"/>
  <c r="D62" i="4"/>
  <c r="D61" i="4"/>
  <c r="D60" i="4"/>
  <c r="D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3" i="4"/>
  <c r="K22" i="3"/>
  <c r="I22" i="3"/>
  <c r="H22" i="3"/>
  <c r="F22" i="3"/>
  <c r="D22" i="3"/>
  <c r="K21" i="3"/>
  <c r="I21" i="3"/>
  <c r="H21" i="3"/>
  <c r="F21" i="3"/>
  <c r="D21" i="3"/>
  <c r="K20" i="3"/>
  <c r="I20" i="3"/>
  <c r="H20" i="3"/>
  <c r="F20" i="3"/>
  <c r="D20" i="3"/>
  <c r="K19" i="3"/>
  <c r="I19" i="3"/>
  <c r="H19" i="3"/>
  <c r="F19" i="3"/>
  <c r="D19" i="3"/>
  <c r="K18" i="3"/>
  <c r="I18" i="3"/>
  <c r="H18" i="3"/>
  <c r="F18" i="3"/>
  <c r="D18" i="3"/>
  <c r="K17" i="3"/>
  <c r="I17" i="3"/>
  <c r="H17" i="3"/>
  <c r="F17" i="3"/>
  <c r="D17" i="3"/>
  <c r="K16" i="3"/>
  <c r="I16" i="3"/>
  <c r="H16" i="3"/>
  <c r="F16" i="3"/>
  <c r="D16" i="3"/>
  <c r="K15" i="3"/>
  <c r="I15" i="3"/>
  <c r="H15" i="3"/>
  <c r="F15" i="3"/>
  <c r="D15" i="3"/>
  <c r="K14" i="3"/>
  <c r="I14" i="3"/>
  <c r="H14" i="3"/>
  <c r="F14" i="3"/>
  <c r="D14" i="3"/>
  <c r="K13" i="3"/>
  <c r="I13" i="3"/>
  <c r="H13" i="3"/>
  <c r="F13" i="3"/>
  <c r="D13" i="3"/>
  <c r="K12" i="3"/>
  <c r="I12" i="3"/>
  <c r="H12" i="3"/>
  <c r="F12" i="3"/>
  <c r="D12" i="3"/>
  <c r="K11" i="3"/>
  <c r="I11" i="3"/>
  <c r="H11" i="3"/>
  <c r="F11" i="3"/>
  <c r="D11" i="3"/>
  <c r="K10" i="3"/>
  <c r="I10" i="3"/>
  <c r="H10" i="3"/>
  <c r="F10" i="3"/>
  <c r="D10" i="3"/>
  <c r="K9" i="3"/>
  <c r="I9" i="3"/>
  <c r="H9" i="3"/>
  <c r="F9" i="3"/>
  <c r="D9" i="3"/>
  <c r="K8" i="3"/>
  <c r="I8" i="3"/>
  <c r="H8" i="3"/>
  <c r="F8" i="3"/>
  <c r="D8" i="3"/>
  <c r="K7" i="3"/>
  <c r="I7" i="3"/>
  <c r="H7" i="3"/>
  <c r="F7" i="3"/>
  <c r="D7" i="3"/>
  <c r="K6" i="3"/>
  <c r="I6" i="3"/>
  <c r="H6" i="3"/>
  <c r="F6" i="3"/>
  <c r="D6" i="3"/>
  <c r="K5" i="3"/>
  <c r="I5" i="3"/>
  <c r="H5" i="3"/>
  <c r="F5" i="3"/>
  <c r="D5" i="3"/>
  <c r="K4" i="3"/>
  <c r="I4" i="3"/>
  <c r="H4" i="3"/>
  <c r="F4" i="3"/>
  <c r="D4" i="3"/>
  <c r="K3" i="3"/>
  <c r="I3" i="3"/>
  <c r="H3" i="3"/>
  <c r="F3" i="3"/>
  <c r="D3" i="3"/>
  <c r="D102" i="8"/>
  <c r="B102" i="8"/>
  <c r="D101" i="8"/>
  <c r="B101" i="8"/>
  <c r="D100" i="8"/>
  <c r="B100" i="8"/>
  <c r="D99" i="8"/>
  <c r="B99" i="8"/>
  <c r="D98" i="8"/>
  <c r="B98" i="8"/>
  <c r="D97" i="8"/>
  <c r="B97" i="8"/>
  <c r="D96" i="8"/>
  <c r="B96" i="8"/>
  <c r="D95" i="8"/>
  <c r="B95" i="8"/>
  <c r="D94" i="8"/>
  <c r="B94" i="8"/>
  <c r="D93" i="8"/>
  <c r="B93" i="8"/>
  <c r="D92" i="8"/>
  <c r="B92" i="8"/>
  <c r="D91" i="8"/>
  <c r="B91" i="8"/>
  <c r="D90" i="8"/>
  <c r="B90" i="8"/>
  <c r="D89" i="8"/>
  <c r="B89" i="8"/>
  <c r="D88" i="8"/>
  <c r="B88" i="8"/>
  <c r="D87" i="8"/>
  <c r="B87" i="8"/>
  <c r="D86" i="8"/>
  <c r="B86" i="8"/>
  <c r="D85" i="8"/>
  <c r="B85" i="8"/>
  <c r="D84" i="8"/>
  <c r="B84" i="8"/>
  <c r="D83" i="8"/>
  <c r="B83" i="8"/>
  <c r="D82" i="8"/>
  <c r="B82" i="8"/>
  <c r="D81" i="8"/>
  <c r="B81" i="8"/>
  <c r="D80" i="8"/>
  <c r="B80" i="8"/>
  <c r="D79" i="8"/>
  <c r="B79" i="8"/>
  <c r="D78" i="8"/>
  <c r="B78" i="8"/>
  <c r="D77" i="8"/>
  <c r="B77" i="8"/>
  <c r="D76" i="8"/>
  <c r="B76" i="8"/>
  <c r="D75" i="8"/>
  <c r="B75" i="8"/>
  <c r="D74" i="8"/>
  <c r="B74" i="8"/>
  <c r="D73" i="8"/>
  <c r="B73" i="8"/>
  <c r="D72" i="8"/>
  <c r="B72" i="8"/>
  <c r="D71" i="8"/>
  <c r="B71" i="8"/>
  <c r="D70" i="8"/>
  <c r="B70" i="8"/>
  <c r="D69" i="8"/>
  <c r="B69" i="8"/>
  <c r="D68" i="8"/>
  <c r="B68" i="8"/>
  <c r="D67" i="8"/>
  <c r="B67" i="8"/>
  <c r="D66" i="8"/>
  <c r="B66" i="8"/>
  <c r="D65" i="8"/>
  <c r="B65" i="8"/>
  <c r="D64" i="8"/>
  <c r="B64" i="8"/>
  <c r="D63" i="8"/>
  <c r="B63" i="8"/>
  <c r="D62" i="8"/>
  <c r="B62" i="8"/>
  <c r="D61" i="8"/>
  <c r="B61" i="8"/>
  <c r="D60" i="8"/>
  <c r="B60" i="8"/>
  <c r="D59" i="8"/>
  <c r="B59" i="8"/>
  <c r="D58" i="8"/>
  <c r="B58" i="8"/>
  <c r="D57" i="8"/>
  <c r="B57" i="8"/>
  <c r="D56" i="8"/>
  <c r="B56" i="8"/>
  <c r="D55" i="8"/>
  <c r="B55" i="8"/>
  <c r="D54" i="8"/>
  <c r="B54" i="8"/>
  <c r="D53" i="8"/>
  <c r="B53" i="8"/>
  <c r="D52" i="8"/>
  <c r="B52" i="8"/>
  <c r="D51" i="8"/>
  <c r="B51" i="8"/>
  <c r="D50" i="8"/>
  <c r="B50" i="8"/>
  <c r="D49" i="8"/>
  <c r="B49" i="8"/>
  <c r="D48" i="8"/>
  <c r="B48" i="8"/>
  <c r="D47" i="8"/>
  <c r="B47" i="8"/>
  <c r="D46" i="8"/>
  <c r="B46" i="8"/>
  <c r="D45" i="8"/>
  <c r="B45" i="8"/>
  <c r="D44" i="8"/>
  <c r="B44" i="8"/>
  <c r="D43" i="8"/>
  <c r="B43" i="8"/>
  <c r="D42" i="8"/>
  <c r="B42" i="8"/>
  <c r="D41" i="8"/>
  <c r="B41" i="8"/>
  <c r="D40" i="8"/>
  <c r="B40" i="8"/>
  <c r="D39" i="8"/>
  <c r="B39" i="8"/>
  <c r="D38" i="8"/>
  <c r="B38" i="8"/>
  <c r="D37" i="8"/>
  <c r="B37" i="8"/>
  <c r="D36" i="8"/>
  <c r="B36" i="8"/>
  <c r="D35" i="8"/>
  <c r="B35" i="8"/>
  <c r="D34" i="8"/>
  <c r="B34" i="8"/>
  <c r="D33" i="8"/>
  <c r="B33" i="8"/>
  <c r="D32" i="8"/>
  <c r="B32" i="8"/>
  <c r="D31" i="8"/>
  <c r="B31" i="8"/>
  <c r="D30" i="8"/>
  <c r="B30" i="8"/>
  <c r="D29" i="8"/>
  <c r="B29" i="8"/>
  <c r="D28" i="8"/>
  <c r="B28" i="8"/>
  <c r="D27" i="8"/>
  <c r="B27" i="8"/>
  <c r="D26" i="8"/>
  <c r="B26" i="8"/>
  <c r="D25" i="8"/>
  <c r="B25" i="8"/>
  <c r="D24" i="8"/>
  <c r="B24" i="8"/>
  <c r="D23" i="8"/>
  <c r="B23" i="8"/>
  <c r="D22" i="8"/>
  <c r="B22" i="8"/>
  <c r="D21" i="8"/>
  <c r="B21" i="8"/>
  <c r="D20" i="8"/>
  <c r="B20" i="8"/>
  <c r="D19" i="8"/>
  <c r="B19" i="8"/>
  <c r="D18" i="8"/>
  <c r="B18" i="8"/>
  <c r="D17" i="8"/>
  <c r="B17" i="8"/>
  <c r="D16" i="8"/>
  <c r="B16" i="8"/>
  <c r="D15" i="8"/>
  <c r="B15" i="8"/>
  <c r="D14" i="8"/>
  <c r="B14" i="8"/>
  <c r="D13" i="8"/>
  <c r="B13" i="8"/>
  <c r="D12" i="8"/>
  <c r="B12" i="8"/>
  <c r="D11" i="8"/>
  <c r="B11" i="8"/>
  <c r="D10" i="8"/>
  <c r="B10" i="8"/>
  <c r="D9" i="8"/>
  <c r="B9" i="8"/>
  <c r="D8" i="8"/>
  <c r="B8" i="8"/>
  <c r="D7" i="8"/>
  <c r="B7" i="8"/>
  <c r="D6" i="8"/>
  <c r="B6" i="8"/>
  <c r="D5" i="8"/>
  <c r="B5" i="8"/>
  <c r="D4" i="8"/>
  <c r="B4" i="8"/>
  <c r="D3" i="8"/>
  <c r="B3" i="8"/>
</calcChain>
</file>

<file path=xl/sharedStrings.xml><?xml version="1.0" encoding="utf-8"?>
<sst xmlns="http://schemas.openxmlformats.org/spreadsheetml/2006/main" count="179" uniqueCount="170">
  <si>
    <t>札幌支店</t>
    <rPh sb="0" eb="2">
      <t>サッポロ</t>
    </rPh>
    <rPh sb="2" eb="4">
      <t>シテン</t>
    </rPh>
    <phoneticPr fontId="4"/>
  </si>
  <si>
    <t>仙台支店</t>
    <rPh sb="0" eb="4">
      <t>センダイシテン</t>
    </rPh>
    <phoneticPr fontId="4"/>
  </si>
  <si>
    <t>東京本社</t>
    <rPh sb="0" eb="2">
      <t>トウキョウ</t>
    </rPh>
    <rPh sb="2" eb="4">
      <t>ホンシャ</t>
    </rPh>
    <phoneticPr fontId="4"/>
  </si>
  <si>
    <t>静岡支店</t>
    <rPh sb="0" eb="2">
      <t>シズオカ</t>
    </rPh>
    <rPh sb="2" eb="4">
      <t>シテン</t>
    </rPh>
    <phoneticPr fontId="4"/>
  </si>
  <si>
    <t>名古屋支社</t>
    <rPh sb="0" eb="3">
      <t>ナゴヤ</t>
    </rPh>
    <rPh sb="3" eb="5">
      <t>シシャ</t>
    </rPh>
    <phoneticPr fontId="4"/>
  </si>
  <si>
    <t>大阪支社</t>
    <rPh sb="0" eb="2">
      <t>オオサカ</t>
    </rPh>
    <rPh sb="2" eb="4">
      <t>シシャ</t>
    </rPh>
    <phoneticPr fontId="4"/>
  </si>
  <si>
    <t>福岡支店</t>
    <rPh sb="0" eb="4">
      <t>フクオカシテン</t>
    </rPh>
    <phoneticPr fontId="4"/>
  </si>
  <si>
    <t>横浜支店</t>
    <rPh sb="0" eb="2">
      <t>ヨコハマ</t>
    </rPh>
    <rPh sb="2" eb="4">
      <t>シテン</t>
    </rPh>
    <phoneticPr fontId="4"/>
  </si>
  <si>
    <t>売上データ</t>
  </si>
  <si>
    <t>伝票No.</t>
  </si>
  <si>
    <t>日付</t>
  </si>
  <si>
    <t>担当ID</t>
  </si>
  <si>
    <t>担当者名</t>
  </si>
  <si>
    <t>顧客番号</t>
  </si>
  <si>
    <t>顧客名</t>
  </si>
  <si>
    <t>商品コード</t>
  </si>
  <si>
    <t>商品名</t>
  </si>
  <si>
    <t>単価</t>
  </si>
  <si>
    <t>数量</t>
  </si>
  <si>
    <t>金額</t>
  </si>
  <si>
    <t>田原　俊子</t>
  </si>
  <si>
    <t>近藤商店</t>
  </si>
  <si>
    <t>自然のさわやかレモネード(1ダース)</t>
  </si>
  <si>
    <t>井の頭の天然水(24本パック)</t>
  </si>
  <si>
    <t>比叡山の冷えシート(10枚)</t>
  </si>
  <si>
    <t>担当者一覧表</t>
    <rPh sb="0" eb="3">
      <t>タントウシャ</t>
    </rPh>
    <rPh sb="3" eb="6">
      <t>イチランヒョウ</t>
    </rPh>
    <phoneticPr fontId="3"/>
  </si>
  <si>
    <t>顧客一覧表</t>
    <rPh sb="0" eb="2">
      <t>コキャク</t>
    </rPh>
    <rPh sb="2" eb="5">
      <t>イチランヒョウ</t>
    </rPh>
    <phoneticPr fontId="3"/>
  </si>
  <si>
    <t>商品一覧表</t>
    <rPh sb="0" eb="2">
      <t>ショウヒン</t>
    </rPh>
    <rPh sb="2" eb="5">
      <t>イチランヒョウ</t>
    </rPh>
    <phoneticPr fontId="3"/>
  </si>
  <si>
    <t>担当者コード</t>
    <rPh sb="0" eb="3">
      <t>タントウシャ</t>
    </rPh>
    <phoneticPr fontId="3"/>
  </si>
  <si>
    <t>氏名</t>
    <rPh sb="0" eb="2">
      <t>シメイ</t>
    </rPh>
    <phoneticPr fontId="3"/>
  </si>
  <si>
    <t>支店コード</t>
    <rPh sb="0" eb="2">
      <t>シテン</t>
    </rPh>
    <phoneticPr fontId="3"/>
  </si>
  <si>
    <t>支店名</t>
    <rPh sb="0" eb="3">
      <t>シテンメイ</t>
    </rPh>
    <phoneticPr fontId="3"/>
  </si>
  <si>
    <t>支店一覧表</t>
    <rPh sb="0" eb="2">
      <t>シテン</t>
    </rPh>
    <rPh sb="2" eb="5">
      <t>イチランヒョウ</t>
    </rPh>
    <phoneticPr fontId="3"/>
  </si>
  <si>
    <t>顧客番号</t>
    <rPh sb="0" eb="2">
      <t>コキャク</t>
    </rPh>
    <rPh sb="2" eb="4">
      <t>バンゴウ</t>
    </rPh>
    <phoneticPr fontId="3"/>
  </si>
  <si>
    <t>顧客名</t>
    <rPh sb="0" eb="2">
      <t>コキャク</t>
    </rPh>
    <rPh sb="2" eb="3">
      <t>メイ</t>
    </rPh>
    <phoneticPr fontId="3"/>
  </si>
  <si>
    <t>山田商会</t>
    <rPh sb="0" eb="2">
      <t>ヤマダ</t>
    </rPh>
    <rPh sb="2" eb="4">
      <t>ショウカイ</t>
    </rPh>
    <phoneticPr fontId="3"/>
  </si>
  <si>
    <t>高田興産</t>
    <rPh sb="0" eb="2">
      <t>タカダ</t>
    </rPh>
    <rPh sb="2" eb="4">
      <t>コウサン</t>
    </rPh>
    <phoneticPr fontId="3"/>
  </si>
  <si>
    <t>株式会社高畑</t>
    <rPh sb="0" eb="4">
      <t>カブシキガイシャ</t>
    </rPh>
    <rPh sb="4" eb="6">
      <t>タカハタ</t>
    </rPh>
    <phoneticPr fontId="3"/>
  </si>
  <si>
    <t>佐倉株式会社</t>
    <rPh sb="0" eb="2">
      <t>サクラ</t>
    </rPh>
    <rPh sb="2" eb="6">
      <t>カブシキガイシャ</t>
    </rPh>
    <phoneticPr fontId="3"/>
  </si>
  <si>
    <t>松田飲料</t>
    <rPh sb="0" eb="2">
      <t>マツダ</t>
    </rPh>
    <rPh sb="2" eb="4">
      <t>インリョウ</t>
    </rPh>
    <phoneticPr fontId="3"/>
  </si>
  <si>
    <t>坂本商店</t>
    <rPh sb="0" eb="2">
      <t>サカモト</t>
    </rPh>
    <rPh sb="2" eb="4">
      <t>ショウテン</t>
    </rPh>
    <phoneticPr fontId="3"/>
  </si>
  <si>
    <t>元喜産業</t>
    <rPh sb="0" eb="2">
      <t>モトキ</t>
    </rPh>
    <rPh sb="2" eb="4">
      <t>サンギョウ</t>
    </rPh>
    <phoneticPr fontId="3"/>
  </si>
  <si>
    <t>赤坂商店</t>
    <rPh sb="0" eb="2">
      <t>アカサカ</t>
    </rPh>
    <rPh sb="2" eb="4">
      <t>ショウテン</t>
    </rPh>
    <phoneticPr fontId="3"/>
  </si>
  <si>
    <t>石原食品</t>
    <rPh sb="0" eb="2">
      <t>イシハラ</t>
    </rPh>
    <rPh sb="2" eb="4">
      <t>ショクヒン</t>
    </rPh>
    <phoneticPr fontId="3"/>
  </si>
  <si>
    <t>村野食料</t>
    <rPh sb="0" eb="2">
      <t>ムラノ</t>
    </rPh>
    <rPh sb="2" eb="4">
      <t>ショクリョウ</t>
    </rPh>
    <phoneticPr fontId="3"/>
  </si>
  <si>
    <t>有限会社安倉</t>
    <rPh sb="0" eb="4">
      <t>ユウゲンガイシャ</t>
    </rPh>
    <rPh sb="4" eb="6">
      <t>アクラ</t>
    </rPh>
    <phoneticPr fontId="3"/>
  </si>
  <si>
    <t>倉田商会</t>
    <rPh sb="0" eb="2">
      <t>クラタ</t>
    </rPh>
    <rPh sb="2" eb="4">
      <t>ショウカイ</t>
    </rPh>
    <phoneticPr fontId="3"/>
  </si>
  <si>
    <t>増田飲料</t>
    <rPh sb="0" eb="2">
      <t>マスダ</t>
    </rPh>
    <rPh sb="2" eb="4">
      <t>インリョウ</t>
    </rPh>
    <phoneticPr fontId="3"/>
  </si>
  <si>
    <t>山本芳朗商店</t>
    <rPh sb="0" eb="2">
      <t>ヤマモト</t>
    </rPh>
    <rPh sb="2" eb="4">
      <t>ヨシロウ</t>
    </rPh>
    <rPh sb="4" eb="6">
      <t>ショウテン</t>
    </rPh>
    <phoneticPr fontId="3"/>
  </si>
  <si>
    <t>望月商店</t>
    <rPh sb="0" eb="2">
      <t>モチヅキ</t>
    </rPh>
    <rPh sb="2" eb="4">
      <t>ショウテン</t>
    </rPh>
    <phoneticPr fontId="3"/>
  </si>
  <si>
    <t>喜多方食料</t>
    <rPh sb="0" eb="3">
      <t>キタカタ</t>
    </rPh>
    <rPh sb="3" eb="5">
      <t>ショクリョウ</t>
    </rPh>
    <phoneticPr fontId="3"/>
  </si>
  <si>
    <t>志方商店</t>
    <rPh sb="0" eb="2">
      <t>シカタ</t>
    </rPh>
    <rPh sb="2" eb="4">
      <t>ショウテン</t>
    </rPh>
    <phoneticPr fontId="3"/>
  </si>
  <si>
    <t>玉井商店</t>
    <rPh sb="0" eb="2">
      <t>タマイ</t>
    </rPh>
    <rPh sb="2" eb="4">
      <t>ショウテン</t>
    </rPh>
    <phoneticPr fontId="3"/>
  </si>
  <si>
    <t>松岡飲料</t>
    <rPh sb="0" eb="2">
      <t>マツオカ</t>
    </rPh>
    <rPh sb="2" eb="4">
      <t>インリョウ</t>
    </rPh>
    <phoneticPr fontId="3"/>
  </si>
  <si>
    <t>山手商会</t>
    <rPh sb="0" eb="2">
      <t>ヤマテ</t>
    </rPh>
    <rPh sb="2" eb="4">
      <t>ショウカイ</t>
    </rPh>
    <phoneticPr fontId="3"/>
  </si>
  <si>
    <t>シンプル炭酸水(24本)</t>
    <rPh sb="4" eb="7">
      <t>タンサンスイ</t>
    </rPh>
    <rPh sb="10" eb="11">
      <t>ホン</t>
    </rPh>
    <phoneticPr fontId="3"/>
  </si>
  <si>
    <t>エナジーチャージ林檎水(1ダース)</t>
    <rPh sb="8" eb="10">
      <t>リンゴ</t>
    </rPh>
    <rPh sb="10" eb="11">
      <t>スイ</t>
    </rPh>
    <phoneticPr fontId="3"/>
  </si>
  <si>
    <t>エナジーチャージ葡萄水(1ダース)</t>
    <rPh sb="8" eb="10">
      <t>ブドウ</t>
    </rPh>
    <rPh sb="10" eb="11">
      <t>スイ</t>
    </rPh>
    <phoneticPr fontId="3"/>
  </si>
  <si>
    <t>エナジーチャージ苺水(1ダース)</t>
    <rPh sb="8" eb="9">
      <t>イチゴ</t>
    </rPh>
    <rPh sb="9" eb="10">
      <t>スイ</t>
    </rPh>
    <phoneticPr fontId="3"/>
  </si>
  <si>
    <t>比叡山の冷えシート(20枚)</t>
    <phoneticPr fontId="3"/>
  </si>
  <si>
    <t>富士山の天然空気(10缶)</t>
    <rPh sb="0" eb="3">
      <t>フジサン</t>
    </rPh>
    <rPh sb="4" eb="6">
      <t>テンネン</t>
    </rPh>
    <rPh sb="6" eb="8">
      <t>クウキ</t>
    </rPh>
    <rPh sb="11" eb="12">
      <t>カン</t>
    </rPh>
    <phoneticPr fontId="3"/>
  </si>
  <si>
    <t>富士山の天然空気(20缶)</t>
    <rPh sb="0" eb="3">
      <t>フジサン</t>
    </rPh>
    <rPh sb="4" eb="6">
      <t>テンネン</t>
    </rPh>
    <rPh sb="6" eb="8">
      <t>クウキ</t>
    </rPh>
    <rPh sb="11" eb="12">
      <t>カン</t>
    </rPh>
    <phoneticPr fontId="3"/>
  </si>
  <si>
    <t>井上　亮哉</t>
  </si>
  <si>
    <t>岡崎　舜介</t>
  </si>
  <si>
    <t>岡崎　勇太</t>
  </si>
  <si>
    <t>岡本　航己</t>
  </si>
  <si>
    <t>加藤　隼人</t>
  </si>
  <si>
    <t>岩本　大地</t>
  </si>
  <si>
    <t>菊地　智之</t>
  </si>
  <si>
    <t>吉岡　大輝</t>
  </si>
  <si>
    <t>吉川　彩香</t>
  </si>
  <si>
    <t>吉田　和樹</t>
  </si>
  <si>
    <t>吉野　健介</t>
  </si>
  <si>
    <t>宮崎　将太</t>
  </si>
  <si>
    <t>後藤　智裕</t>
  </si>
  <si>
    <t>高橋　紗奈</t>
  </si>
  <si>
    <t>高田　優子</t>
  </si>
  <si>
    <t>高木　侑輝</t>
  </si>
  <si>
    <t>今井　勇希</t>
  </si>
  <si>
    <t>佐藤　佑典</t>
  </si>
  <si>
    <t>佐藤　裕太</t>
  </si>
  <si>
    <t>佐野　雄太</t>
  </si>
  <si>
    <t>斎藤　雄太</t>
  </si>
  <si>
    <t>三浦　瑞季</t>
  </si>
  <si>
    <t>山崎　大賀</t>
  </si>
  <si>
    <t>山中　玲亜</t>
  </si>
  <si>
    <t>山田　公佳</t>
  </si>
  <si>
    <t>山本　祐人</t>
  </si>
  <si>
    <t>篠原　貴礼</t>
  </si>
  <si>
    <t>柴田　奈央</t>
  </si>
  <si>
    <t>酒井　由美</t>
  </si>
  <si>
    <t>秋山　拓人</t>
  </si>
  <si>
    <t>小川　太貴</t>
  </si>
  <si>
    <t>小泉　柊太</t>
  </si>
  <si>
    <t>小林　結紫</t>
  </si>
  <si>
    <t>松井　裕介</t>
  </si>
  <si>
    <t>松岡　峻介</t>
  </si>
  <si>
    <t>松下　良太</t>
  </si>
  <si>
    <t>松尾　龍平</t>
  </si>
  <si>
    <t>上田　泰輝</t>
  </si>
  <si>
    <t>上野　洸平</t>
  </si>
  <si>
    <t>須藤　勝真</t>
  </si>
  <si>
    <t>杉本　篤士</t>
  </si>
  <si>
    <t>清水　紘樹</t>
  </si>
  <si>
    <t>清水　美和</t>
  </si>
  <si>
    <t>西川　善夫</t>
  </si>
  <si>
    <t>西田　友太</t>
  </si>
  <si>
    <t>青木　爽平</t>
  </si>
  <si>
    <t>斉藤　悠介</t>
  </si>
  <si>
    <t>石橋　尚晃</t>
  </si>
  <si>
    <t>石田　天馬</t>
  </si>
  <si>
    <t>千葉　理恵</t>
  </si>
  <si>
    <t>川口　利哉</t>
  </si>
  <si>
    <t>川崎　景介</t>
  </si>
  <si>
    <t>川上　知輝</t>
  </si>
  <si>
    <t>川上　路真</t>
  </si>
  <si>
    <t>浅野　奏汰</t>
  </si>
  <si>
    <t>村上　美子</t>
  </si>
  <si>
    <t>村田　有紗</t>
  </si>
  <si>
    <t>大橋　克彦</t>
  </si>
  <si>
    <t>大西　正雄</t>
  </si>
  <si>
    <t>大石　美佐</t>
  </si>
  <si>
    <t>大谷　正樹</t>
  </si>
  <si>
    <t>大野　和弘</t>
  </si>
  <si>
    <t>谷口　晴斗</t>
  </si>
  <si>
    <t>池田　憲祐</t>
  </si>
  <si>
    <t>竹内　健悟</t>
  </si>
  <si>
    <t>中村　真優</t>
  </si>
  <si>
    <t>中島　嵩人</t>
  </si>
  <si>
    <t>中野　貴大</t>
  </si>
  <si>
    <t>田村　圭祐</t>
  </si>
  <si>
    <t>田中　真子</t>
  </si>
  <si>
    <t>藤井　郁海</t>
  </si>
  <si>
    <t>藤本　瞬亮</t>
  </si>
  <si>
    <t>内田　拓弥</t>
  </si>
  <si>
    <t>萩原　圭佑</t>
  </si>
  <si>
    <t>樋口　祥平</t>
  </si>
  <si>
    <t>福田　亮佑</t>
  </si>
  <si>
    <t>木下　稜大</t>
  </si>
  <si>
    <t>木村　遼祐</t>
  </si>
  <si>
    <t>野村　響弥</t>
  </si>
  <si>
    <t>鈴木　孝弘</t>
  </si>
  <si>
    <t>和田　達也</t>
  </si>
  <si>
    <t>岩崎　聖礼奈</t>
    <rPh sb="3" eb="4">
      <t>セイ</t>
    </rPh>
    <phoneticPr fontId="3"/>
  </si>
  <si>
    <t>橋本　美紗季</t>
    <phoneticPr fontId="3"/>
  </si>
  <si>
    <t>金子　慎太朗</t>
    <phoneticPr fontId="3"/>
  </si>
  <si>
    <t>原田　さくら</t>
    <phoneticPr fontId="3"/>
  </si>
  <si>
    <t>佐々木　佑介</t>
    <rPh sb="0" eb="3">
      <t>ササキ</t>
    </rPh>
    <phoneticPr fontId="3"/>
  </si>
  <si>
    <t>酒井　侑</t>
    <phoneticPr fontId="3"/>
  </si>
  <si>
    <t>小島　翼</t>
    <phoneticPr fontId="3"/>
  </si>
  <si>
    <t>小野　南穂子</t>
    <rPh sb="3" eb="4">
      <t>ミナミ</t>
    </rPh>
    <phoneticPr fontId="3"/>
  </si>
  <si>
    <t>松井　健太朗</t>
    <rPh sb="3" eb="4">
      <t>ケン</t>
    </rPh>
    <phoneticPr fontId="3"/>
  </si>
  <si>
    <t>水野　純</t>
    <phoneticPr fontId="3"/>
  </si>
  <si>
    <t>西村　亮</t>
    <phoneticPr fontId="3"/>
  </si>
  <si>
    <t>前田　良太郎</t>
    <rPh sb="3" eb="4">
      <t>リョウ</t>
    </rPh>
    <phoneticPr fontId="3"/>
  </si>
  <si>
    <t>長谷川　拓哉</t>
    <rPh sb="2" eb="3">
      <t>カワ</t>
    </rPh>
    <phoneticPr fontId="3"/>
  </si>
  <si>
    <t>田中　隆</t>
    <phoneticPr fontId="3"/>
  </si>
  <si>
    <t>渡辺　哲</t>
    <phoneticPr fontId="3"/>
  </si>
  <si>
    <t>林　昌樹</t>
    <phoneticPr fontId="3"/>
  </si>
  <si>
    <t>鈴木　麻衣子</t>
    <rPh sb="3" eb="6">
      <t>マイコ</t>
    </rPh>
    <phoneticPr fontId="3"/>
  </si>
  <si>
    <t>伊藤　翼</t>
    <phoneticPr fontId="3"/>
  </si>
  <si>
    <t>売上金額</t>
    <rPh sb="0" eb="2">
      <t>ウリアゲ</t>
    </rPh>
    <rPh sb="2" eb="4">
      <t>キンガク</t>
    </rPh>
    <phoneticPr fontId="3"/>
  </si>
  <si>
    <t>担当者別売上一覧</t>
    <rPh sb="0" eb="3">
      <t>タントウシャ</t>
    </rPh>
    <rPh sb="3" eb="4">
      <t>ベツ</t>
    </rPh>
    <rPh sb="4" eb="6">
      <t>ウリアゲ</t>
    </rPh>
    <rPh sb="6" eb="8">
      <t>イチラン</t>
    </rPh>
    <phoneticPr fontId="3"/>
  </si>
  <si>
    <t>度数分布表作成のための値</t>
    <rPh sb="0" eb="2">
      <t>ドスウ</t>
    </rPh>
    <rPh sb="2" eb="4">
      <t>ブンプ</t>
    </rPh>
    <rPh sb="4" eb="5">
      <t>ヒョウ</t>
    </rPh>
    <rPh sb="5" eb="7">
      <t>サクセイ</t>
    </rPh>
    <rPh sb="11" eb="12">
      <t>アタイ</t>
    </rPh>
    <phoneticPr fontId="3"/>
  </si>
  <si>
    <t>件数</t>
    <rPh sb="0" eb="2">
      <t>ケンスウ</t>
    </rPh>
    <phoneticPr fontId="3"/>
  </si>
  <si>
    <t>下限</t>
    <rPh sb="0" eb="2">
      <t>カゲン</t>
    </rPh>
    <phoneticPr fontId="3"/>
  </si>
  <si>
    <t>範囲</t>
    <rPh sb="0" eb="2">
      <t>ハンイ</t>
    </rPh>
    <phoneticPr fontId="3"/>
  </si>
  <si>
    <t>階級の数</t>
    <rPh sb="0" eb="2">
      <t>カイキュウ</t>
    </rPh>
    <rPh sb="3" eb="4">
      <t>カズ</t>
    </rPh>
    <phoneticPr fontId="3"/>
  </si>
  <si>
    <t>上限</t>
    <rPh sb="0" eb="2">
      <t>ジョウゲン</t>
    </rPh>
    <phoneticPr fontId="3"/>
  </si>
  <si>
    <t>階級の幅</t>
    <rPh sb="0" eb="2">
      <t>カイキュウ</t>
    </rPh>
    <rPh sb="3" eb="4">
      <t>ハバ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</si>
</sst>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00"/>
    <numFmt numFmtId="177" formatCode="0000000"/>
    <numFmt numFmtId="178" formatCode="00000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name val="游ゴシック Regular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 applyAlignment="1"/>
    <xf numFmtId="14" fontId="0" fillId="0" borderId="0" xfId="0" applyNumberFormat="1">
      <alignment vertical="center"/>
    </xf>
    <xf numFmtId="3" fontId="0" fillId="0" borderId="0" xfId="0" applyNumberFormat="1">
      <alignment vertical="center"/>
    </xf>
    <xf numFmtId="38" fontId="0" fillId="0" borderId="0" xfId="1" applyFont="1">
      <alignment vertical="center"/>
    </xf>
    <xf numFmtId="38" fontId="0" fillId="0" borderId="0" xfId="0" applyNumberFormat="1">
      <alignment vertical="center"/>
    </xf>
    <xf numFmtId="176" fontId="0" fillId="0" borderId="0" xfId="1" applyNumberFormat="1" applyFont="1">
      <alignment vertical="center"/>
    </xf>
    <xf numFmtId="0" fontId="0" fillId="0" borderId="0" xfId="1" applyNumberFormat="1" applyFont="1">
      <alignment vertical="center"/>
    </xf>
    <xf numFmtId="177" fontId="0" fillId="0" borderId="0" xfId="0" applyNumberFormat="1">
      <alignment vertical="center"/>
    </xf>
    <xf numFmtId="176" fontId="0" fillId="0" borderId="0" xfId="0" applyNumberFormat="1">
      <alignment vertical="center"/>
    </xf>
    <xf numFmtId="178" fontId="0" fillId="0" borderId="0" xfId="0" applyNumberFormat="1">
      <alignment vertical="center"/>
    </xf>
    <xf numFmtId="0" fontId="0" fillId="0" borderId="0" xfId="0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2"/>
  <sheetViews>
    <sheetView tabSelected="1" workbookViewId="0">
      <selection activeCell="J4" sqref="J4"/>
    </sheetView>
  </sheetViews>
  <sheetFormatPr defaultRowHeight="18.75" x14ac:dyDescent="0.4"/>
  <cols>
    <col min="1" max="1" width="11" customWidth="1"/>
    <col min="2" max="2" width="13" customWidth="1"/>
    <col min="3" max="3" width="10.625" customWidth="1"/>
    <col min="4" max="4" width="13.25" customWidth="1"/>
    <col min="5" max="5" width="12.625" customWidth="1"/>
    <col min="8" max="8" width="10.5" bestFit="1" customWidth="1"/>
    <col min="10" max="10" width="10.5" bestFit="1" customWidth="1"/>
  </cols>
  <sheetData>
    <row r="1" spans="1:10" ht="19.5" x14ac:dyDescent="0.4">
      <c r="A1" s="1" t="s">
        <v>162</v>
      </c>
      <c r="G1" s="11" t="s">
        <v>163</v>
      </c>
      <c r="H1" s="11"/>
      <c r="I1" s="11"/>
    </row>
    <row r="2" spans="1:10" x14ac:dyDescent="0.4">
      <c r="A2" t="s">
        <v>28</v>
      </c>
      <c r="B2" t="s">
        <v>29</v>
      </c>
      <c r="C2" t="s">
        <v>30</v>
      </c>
      <c r="D2" t="s">
        <v>31</v>
      </c>
      <c r="E2" t="s">
        <v>161</v>
      </c>
      <c r="G2" t="s">
        <v>164</v>
      </c>
      <c r="H2">
        <f>COUNT(E3:E102)</f>
        <v>100</v>
      </c>
      <c r="I2" t="s">
        <v>167</v>
      </c>
      <c r="J2">
        <f>ROUNDUP(1+LOG10(H2)/LOG10(2),0)</f>
        <v>8</v>
      </c>
    </row>
    <row r="3" spans="1:10" x14ac:dyDescent="0.4">
      <c r="A3" s="8">
        <v>1214765</v>
      </c>
      <c r="B3" t="str">
        <f>VLOOKUP(A3,担当者一覧!$A$3:$D$102,2,FALSE)</f>
        <v>伊藤　翼</v>
      </c>
      <c r="C3" s="6">
        <v>1</v>
      </c>
      <c r="D3" s="7" t="str">
        <f>VLOOKUP(C3,担当者一覧!$F$3:$G$10,2,FALSE)</f>
        <v>札幌支店</v>
      </c>
      <c r="E3" s="4">
        <v>30230300</v>
      </c>
      <c r="G3" t="s">
        <v>165</v>
      </c>
      <c r="H3" s="5">
        <f>ROUNDDOWN(MIN(E3:E102),-6)</f>
        <v>18000000</v>
      </c>
      <c r="I3" t="s">
        <v>168</v>
      </c>
      <c r="J3" s="5">
        <f>ROUNDUP(MAX(E3:E102),-6)</f>
        <v>83000000</v>
      </c>
    </row>
    <row r="4" spans="1:10" x14ac:dyDescent="0.4">
      <c r="A4" s="8">
        <v>1214766</v>
      </c>
      <c r="B4" t="str">
        <f>VLOOKUP(A4,担当者一覧!$A$3:$D$102,2,FALSE)</f>
        <v>井上　亮哉</v>
      </c>
      <c r="C4" s="6">
        <v>1</v>
      </c>
      <c r="D4" s="7" t="str">
        <f>VLOOKUP(C4,担当者一覧!$F$3:$G$10,2,FALSE)</f>
        <v>札幌支店</v>
      </c>
      <c r="E4" s="4">
        <v>30274120</v>
      </c>
      <c r="G4" t="s">
        <v>166</v>
      </c>
      <c r="H4" s="5">
        <f>J3-H3</f>
        <v>65000000</v>
      </c>
      <c r="I4" t="s">
        <v>169</v>
      </c>
      <c r="J4" s="4">
        <f>H4/J2</f>
        <v>8125000</v>
      </c>
    </row>
    <row r="5" spans="1:10" x14ac:dyDescent="0.4">
      <c r="A5" s="8">
        <v>1214767</v>
      </c>
      <c r="B5" t="str">
        <f>VLOOKUP(A5,担当者一覧!$A$3:$D$102,2,FALSE)</f>
        <v>岡崎　舜介</v>
      </c>
      <c r="C5" s="6">
        <v>1</v>
      </c>
      <c r="D5" s="7" t="str">
        <f>VLOOKUP(C5,担当者一覧!$F$3:$G$10,2,FALSE)</f>
        <v>札幌支店</v>
      </c>
      <c r="E5" s="4">
        <v>29946140</v>
      </c>
    </row>
    <row r="6" spans="1:10" x14ac:dyDescent="0.4">
      <c r="A6" s="8">
        <v>1214768</v>
      </c>
      <c r="B6" t="str">
        <f>VLOOKUP(A6,担当者一覧!$A$3:$D$102,2,FALSE)</f>
        <v>岡崎　勇太</v>
      </c>
      <c r="C6" s="6">
        <v>1</v>
      </c>
      <c r="D6" s="7" t="str">
        <f>VLOOKUP(C6,担当者一覧!$F$3:$G$10,2,FALSE)</f>
        <v>札幌支店</v>
      </c>
      <c r="E6" s="4">
        <v>30344160</v>
      </c>
    </row>
    <row r="7" spans="1:10" x14ac:dyDescent="0.4">
      <c r="A7" s="8">
        <v>1214769</v>
      </c>
      <c r="B7" t="str">
        <f>VLOOKUP(A7,担当者一覧!$A$3:$D$102,2,FALSE)</f>
        <v>岡本　航己</v>
      </c>
      <c r="C7" s="6">
        <v>1</v>
      </c>
      <c r="D7" s="7" t="str">
        <f>VLOOKUP(C7,担当者一覧!$F$3:$G$10,2,FALSE)</f>
        <v>札幌支店</v>
      </c>
      <c r="E7" s="4">
        <v>30364100</v>
      </c>
    </row>
    <row r="8" spans="1:10" x14ac:dyDescent="0.4">
      <c r="A8" s="8">
        <v>1214770</v>
      </c>
      <c r="B8" t="str">
        <f>VLOOKUP(A8,担当者一覧!$A$3:$D$102,2,FALSE)</f>
        <v>加藤　隼人</v>
      </c>
      <c r="C8" s="6">
        <v>1</v>
      </c>
      <c r="D8" s="7" t="str">
        <f>VLOOKUP(C8,担当者一覧!$F$3:$G$10,2,FALSE)</f>
        <v>札幌支店</v>
      </c>
      <c r="E8" s="4">
        <v>29944150</v>
      </c>
    </row>
    <row r="9" spans="1:10" x14ac:dyDescent="0.4">
      <c r="A9" s="8">
        <v>1214771</v>
      </c>
      <c r="B9" t="str">
        <f>VLOOKUP(A9,担当者一覧!$A$3:$D$102,2,FALSE)</f>
        <v>岩崎　聖礼奈</v>
      </c>
      <c r="C9" s="6">
        <v>1</v>
      </c>
      <c r="D9" s="7" t="str">
        <f>VLOOKUP(C9,担当者一覧!$F$3:$G$10,2,FALSE)</f>
        <v>札幌支店</v>
      </c>
      <c r="E9" s="4">
        <v>30282640</v>
      </c>
    </row>
    <row r="10" spans="1:10" x14ac:dyDescent="0.4">
      <c r="A10" s="8">
        <v>1214772</v>
      </c>
      <c r="B10" t="str">
        <f>VLOOKUP(A10,担当者一覧!$A$3:$D$102,2,FALSE)</f>
        <v>岩本　大地</v>
      </c>
      <c r="C10" s="6">
        <v>1</v>
      </c>
      <c r="D10" s="7" t="str">
        <f>VLOOKUP(C10,担当者一覧!$F$3:$G$10,2,FALSE)</f>
        <v>札幌支店</v>
      </c>
      <c r="E10" s="4">
        <v>30178280</v>
      </c>
    </row>
    <row r="11" spans="1:10" x14ac:dyDescent="0.4">
      <c r="A11" s="8">
        <v>1214773</v>
      </c>
      <c r="B11" t="str">
        <f>VLOOKUP(A11,担当者一覧!$A$3:$D$102,2,FALSE)</f>
        <v>菊地　智之</v>
      </c>
      <c r="C11" s="6">
        <v>1</v>
      </c>
      <c r="D11" s="7" t="str">
        <f>VLOOKUP(C11,担当者一覧!$F$3:$G$10,2,FALSE)</f>
        <v>札幌支店</v>
      </c>
      <c r="E11" s="4">
        <v>30436110</v>
      </c>
    </row>
    <row r="12" spans="1:10" x14ac:dyDescent="0.4">
      <c r="A12" s="8">
        <v>1214774</v>
      </c>
      <c r="B12" t="str">
        <f>VLOOKUP(A12,担当者一覧!$A$3:$D$102,2,FALSE)</f>
        <v>吉岡　大輝</v>
      </c>
      <c r="C12" s="6">
        <v>2</v>
      </c>
      <c r="D12" s="7" t="str">
        <f>VLOOKUP(C12,担当者一覧!$F$3:$G$10,2,FALSE)</f>
        <v>仙台支店</v>
      </c>
      <c r="E12" s="4">
        <v>32451000</v>
      </c>
    </row>
    <row r="13" spans="1:10" x14ac:dyDescent="0.4">
      <c r="A13" s="8">
        <v>1214775</v>
      </c>
      <c r="B13" t="str">
        <f>VLOOKUP(A13,担当者一覧!$A$3:$D$102,2,FALSE)</f>
        <v>吉川　彩香</v>
      </c>
      <c r="C13" s="6">
        <v>2</v>
      </c>
      <c r="D13" s="7" t="str">
        <f>VLOOKUP(C13,担当者一覧!$F$3:$G$10,2,FALSE)</f>
        <v>仙台支店</v>
      </c>
      <c r="E13" s="4">
        <v>33584010</v>
      </c>
    </row>
    <row r="14" spans="1:10" x14ac:dyDescent="0.4">
      <c r="A14" s="8">
        <v>1214776</v>
      </c>
      <c r="B14" t="str">
        <f>VLOOKUP(A14,担当者一覧!$A$3:$D$102,2,FALSE)</f>
        <v>吉田　和樹</v>
      </c>
      <c r="C14" s="6">
        <v>2</v>
      </c>
      <c r="D14" s="7" t="str">
        <f>VLOOKUP(C14,担当者一覧!$F$3:$G$10,2,FALSE)</f>
        <v>仙台支店</v>
      </c>
      <c r="E14" s="4">
        <v>31457840</v>
      </c>
    </row>
    <row r="15" spans="1:10" x14ac:dyDescent="0.4">
      <c r="A15" s="8">
        <v>1214777</v>
      </c>
      <c r="B15" t="str">
        <f>VLOOKUP(A15,担当者一覧!$A$3:$D$102,2,FALSE)</f>
        <v>吉野　健介</v>
      </c>
      <c r="C15" s="6">
        <v>2</v>
      </c>
      <c r="D15" s="7" t="str">
        <f>VLOOKUP(C15,担当者一覧!$F$3:$G$10,2,FALSE)</f>
        <v>仙台支店</v>
      </c>
      <c r="E15" s="4">
        <v>35410240</v>
      </c>
    </row>
    <row r="16" spans="1:10" x14ac:dyDescent="0.4">
      <c r="A16" s="8">
        <v>1214778</v>
      </c>
      <c r="B16" t="str">
        <f>VLOOKUP(A16,担当者一覧!$A$3:$D$102,2,FALSE)</f>
        <v>宮崎　将太</v>
      </c>
      <c r="C16" s="6">
        <v>2</v>
      </c>
      <c r="D16" s="7" t="str">
        <f>VLOOKUP(C16,担当者一覧!$F$3:$G$10,2,FALSE)</f>
        <v>仙台支店</v>
      </c>
      <c r="E16" s="4">
        <v>36102540</v>
      </c>
    </row>
    <row r="17" spans="1:5" x14ac:dyDescent="0.4">
      <c r="A17" s="8">
        <v>1214779</v>
      </c>
      <c r="B17" t="str">
        <f>VLOOKUP(A17,担当者一覧!$A$3:$D$102,2,FALSE)</f>
        <v>橋本　美紗季</v>
      </c>
      <c r="C17" s="6">
        <v>2</v>
      </c>
      <c r="D17" s="7" t="str">
        <f>VLOOKUP(C17,担当者一覧!$F$3:$G$10,2,FALSE)</f>
        <v>仙台支店</v>
      </c>
      <c r="E17" s="4">
        <v>31114580</v>
      </c>
    </row>
    <row r="18" spans="1:5" x14ac:dyDescent="0.4">
      <c r="A18" s="8">
        <v>1214780</v>
      </c>
      <c r="B18" t="str">
        <f>VLOOKUP(A18,担当者一覧!$A$3:$D$102,2,FALSE)</f>
        <v>金子　慎太朗</v>
      </c>
      <c r="C18" s="6">
        <v>2</v>
      </c>
      <c r="D18" s="7" t="str">
        <f>VLOOKUP(C18,担当者一覧!$F$3:$G$10,2,FALSE)</f>
        <v>仙台支店</v>
      </c>
      <c r="E18" s="4">
        <v>29840410</v>
      </c>
    </row>
    <row r="19" spans="1:5" x14ac:dyDescent="0.4">
      <c r="A19" s="8">
        <v>1214781</v>
      </c>
      <c r="B19" t="str">
        <f>VLOOKUP(A19,担当者一覧!$A$3:$D$102,2,FALSE)</f>
        <v>原田　さくら</v>
      </c>
      <c r="C19" s="6">
        <v>2</v>
      </c>
      <c r="D19" s="7" t="str">
        <f>VLOOKUP(C19,担当者一覧!$F$3:$G$10,2,FALSE)</f>
        <v>仙台支店</v>
      </c>
      <c r="E19" s="4">
        <v>33541470</v>
      </c>
    </row>
    <row r="20" spans="1:5" x14ac:dyDescent="0.4">
      <c r="A20" s="8">
        <v>1214782</v>
      </c>
      <c r="B20" t="str">
        <f>VLOOKUP(A20,担当者一覧!$A$3:$D$102,2,FALSE)</f>
        <v>後藤　智裕</v>
      </c>
      <c r="C20" s="6">
        <v>2</v>
      </c>
      <c r="D20" s="7" t="str">
        <f>VLOOKUP(C20,担当者一覧!$F$3:$G$10,2,FALSE)</f>
        <v>仙台支店</v>
      </c>
      <c r="E20" s="4">
        <v>36510510</v>
      </c>
    </row>
    <row r="21" spans="1:5" x14ac:dyDescent="0.4">
      <c r="A21" s="8">
        <v>1214783</v>
      </c>
      <c r="B21" t="str">
        <f>VLOOKUP(A21,担当者一覧!$A$3:$D$102,2,FALSE)</f>
        <v>高橋　紗奈</v>
      </c>
      <c r="C21" s="6">
        <v>2</v>
      </c>
      <c r="D21" s="7" t="str">
        <f>VLOOKUP(C21,担当者一覧!$F$3:$G$10,2,FALSE)</f>
        <v>仙台支店</v>
      </c>
      <c r="E21" s="4">
        <v>33387400</v>
      </c>
    </row>
    <row r="22" spans="1:5" x14ac:dyDescent="0.4">
      <c r="A22" s="8">
        <v>1214784</v>
      </c>
      <c r="B22" t="str">
        <f>VLOOKUP(A22,担当者一覧!$A$3:$D$102,2,FALSE)</f>
        <v>高田　優子</v>
      </c>
      <c r="C22" s="6">
        <v>3</v>
      </c>
      <c r="D22" s="7" t="str">
        <f>VLOOKUP(C22,担当者一覧!$F$3:$G$10,2,FALSE)</f>
        <v>東京本社</v>
      </c>
      <c r="E22" s="4">
        <v>28102450</v>
      </c>
    </row>
    <row r="23" spans="1:5" x14ac:dyDescent="0.4">
      <c r="A23" s="8">
        <v>1214785</v>
      </c>
      <c r="B23" t="str">
        <f>VLOOKUP(A23,担当者一覧!$A$3:$D$102,2,FALSE)</f>
        <v>高木　侑輝</v>
      </c>
      <c r="C23" s="6">
        <v>3</v>
      </c>
      <c r="D23" s="7" t="str">
        <f>VLOOKUP(C23,担当者一覧!$F$3:$G$10,2,FALSE)</f>
        <v>東京本社</v>
      </c>
      <c r="E23" s="4">
        <v>24248560</v>
      </c>
    </row>
    <row r="24" spans="1:5" x14ac:dyDescent="0.4">
      <c r="A24" s="8">
        <v>1214786</v>
      </c>
      <c r="B24" t="str">
        <f>VLOOKUP(A24,担当者一覧!$A$3:$D$102,2,FALSE)</f>
        <v>今井　勇希</v>
      </c>
      <c r="C24" s="6">
        <v>3</v>
      </c>
      <c r="D24" s="7" t="str">
        <f>VLOOKUP(C24,担当者一覧!$F$3:$G$10,2,FALSE)</f>
        <v>東京本社</v>
      </c>
      <c r="E24" s="4">
        <v>34982300</v>
      </c>
    </row>
    <row r="25" spans="1:5" x14ac:dyDescent="0.4">
      <c r="A25" s="8">
        <v>1214787</v>
      </c>
      <c r="B25" t="str">
        <f>VLOOKUP(A25,担当者一覧!$A$3:$D$102,2,FALSE)</f>
        <v>佐々木　佑介</v>
      </c>
      <c r="C25" s="6">
        <v>3</v>
      </c>
      <c r="D25" s="7" t="str">
        <f>VLOOKUP(C25,担当者一覧!$F$3:$G$10,2,FALSE)</f>
        <v>東京本社</v>
      </c>
      <c r="E25" s="4">
        <v>51871200</v>
      </c>
    </row>
    <row r="26" spans="1:5" x14ac:dyDescent="0.4">
      <c r="A26" s="8">
        <v>1214788</v>
      </c>
      <c r="B26" t="str">
        <f>VLOOKUP(A26,担当者一覧!$A$3:$D$102,2,FALSE)</f>
        <v>佐藤　佑典</v>
      </c>
      <c r="C26" s="6">
        <v>3</v>
      </c>
      <c r="D26" s="7" t="str">
        <f>VLOOKUP(C26,担当者一覧!$F$3:$G$10,2,FALSE)</f>
        <v>東京本社</v>
      </c>
      <c r="E26" s="4">
        <v>32101200</v>
      </c>
    </row>
    <row r="27" spans="1:5" x14ac:dyDescent="0.4">
      <c r="A27" s="8">
        <v>1214789</v>
      </c>
      <c r="B27" t="str">
        <f>VLOOKUP(A27,担当者一覧!$A$3:$D$102,2,FALSE)</f>
        <v>佐藤　裕太</v>
      </c>
      <c r="C27" s="6">
        <v>3</v>
      </c>
      <c r="D27" s="7" t="str">
        <f>VLOOKUP(C27,担当者一覧!$F$3:$G$10,2,FALSE)</f>
        <v>東京本社</v>
      </c>
      <c r="E27" s="4">
        <v>82009800</v>
      </c>
    </row>
    <row r="28" spans="1:5" x14ac:dyDescent="0.4">
      <c r="A28" s="8">
        <v>1214790</v>
      </c>
      <c r="B28" t="str">
        <f>VLOOKUP(A28,担当者一覧!$A$3:$D$102,2,FALSE)</f>
        <v>佐野　雄太</v>
      </c>
      <c r="C28" s="6">
        <v>3</v>
      </c>
      <c r="D28" s="7" t="str">
        <f>VLOOKUP(C28,担当者一覧!$F$3:$G$10,2,FALSE)</f>
        <v>東京本社</v>
      </c>
      <c r="E28" s="4">
        <v>23259870</v>
      </c>
    </row>
    <row r="29" spans="1:5" x14ac:dyDescent="0.4">
      <c r="A29" s="8">
        <v>1214791</v>
      </c>
      <c r="B29" t="str">
        <f>VLOOKUP(A29,担当者一覧!$A$3:$D$102,2,FALSE)</f>
        <v>斎藤　雄太</v>
      </c>
      <c r="C29" s="6">
        <v>3</v>
      </c>
      <c r="D29" s="7" t="str">
        <f>VLOOKUP(C29,担当者一覧!$F$3:$G$10,2,FALSE)</f>
        <v>東京本社</v>
      </c>
      <c r="E29" s="4">
        <v>40561020</v>
      </c>
    </row>
    <row r="30" spans="1:5" x14ac:dyDescent="0.4">
      <c r="A30" s="8">
        <v>1214792</v>
      </c>
      <c r="B30" t="str">
        <f>VLOOKUP(A30,担当者一覧!$A$3:$D$102,2,FALSE)</f>
        <v>三浦　瑞季</v>
      </c>
      <c r="C30" s="6">
        <v>3</v>
      </c>
      <c r="D30" s="7" t="str">
        <f>VLOOKUP(C30,担当者一覧!$F$3:$G$10,2,FALSE)</f>
        <v>東京本社</v>
      </c>
      <c r="E30" s="4">
        <v>21458700</v>
      </c>
    </row>
    <row r="31" spans="1:5" x14ac:dyDescent="0.4">
      <c r="A31" s="8">
        <v>1214793</v>
      </c>
      <c r="B31" t="str">
        <f>VLOOKUP(A31,担当者一覧!$A$3:$D$102,2,FALSE)</f>
        <v>山崎　大賀</v>
      </c>
      <c r="C31" s="6">
        <v>3</v>
      </c>
      <c r="D31" s="7" t="str">
        <f>VLOOKUP(C31,担当者一覧!$F$3:$G$10,2,FALSE)</f>
        <v>東京本社</v>
      </c>
      <c r="E31" s="4">
        <v>36536100</v>
      </c>
    </row>
    <row r="32" spans="1:5" x14ac:dyDescent="0.4">
      <c r="A32" s="8">
        <v>1214794</v>
      </c>
      <c r="B32" t="str">
        <f>VLOOKUP(A32,担当者一覧!$A$3:$D$102,2,FALSE)</f>
        <v>山中　玲亜</v>
      </c>
      <c r="C32" s="6">
        <v>3</v>
      </c>
      <c r="D32" s="7" t="str">
        <f>VLOOKUP(C32,担当者一覧!$F$3:$G$10,2,FALSE)</f>
        <v>東京本社</v>
      </c>
      <c r="E32" s="4">
        <v>27261580</v>
      </c>
    </row>
    <row r="33" spans="1:5" x14ac:dyDescent="0.4">
      <c r="A33" s="8">
        <v>1214795</v>
      </c>
      <c r="B33" t="str">
        <f>VLOOKUP(A33,担当者一覧!$A$3:$D$102,2,FALSE)</f>
        <v>山田　公佳</v>
      </c>
      <c r="C33" s="6">
        <v>3</v>
      </c>
      <c r="D33" s="7" t="str">
        <f>VLOOKUP(C33,担当者一覧!$F$3:$G$10,2,FALSE)</f>
        <v>東京本社</v>
      </c>
      <c r="E33" s="4">
        <v>21458750</v>
      </c>
    </row>
    <row r="34" spans="1:5" x14ac:dyDescent="0.4">
      <c r="A34" s="8">
        <v>1214796</v>
      </c>
      <c r="B34" t="str">
        <f>VLOOKUP(A34,担当者一覧!$A$3:$D$102,2,FALSE)</f>
        <v>山本　祐人</v>
      </c>
      <c r="C34" s="6">
        <v>3</v>
      </c>
      <c r="D34" s="7" t="str">
        <f>VLOOKUP(C34,担当者一覧!$F$3:$G$10,2,FALSE)</f>
        <v>東京本社</v>
      </c>
      <c r="E34" s="4">
        <v>34891210</v>
      </c>
    </row>
    <row r="35" spans="1:5" x14ac:dyDescent="0.4">
      <c r="A35" s="8">
        <v>1214797</v>
      </c>
      <c r="B35" t="str">
        <f>VLOOKUP(A35,担当者一覧!$A$3:$D$102,2,FALSE)</f>
        <v>篠原　貴礼</v>
      </c>
      <c r="C35" s="6">
        <v>3</v>
      </c>
      <c r="D35" s="7" t="str">
        <f>VLOOKUP(C35,担当者一覧!$F$3:$G$10,2,FALSE)</f>
        <v>東京本社</v>
      </c>
      <c r="E35" s="4">
        <v>24287890</v>
      </c>
    </row>
    <row r="36" spans="1:5" x14ac:dyDescent="0.4">
      <c r="A36" s="8">
        <v>1214798</v>
      </c>
      <c r="B36" t="str">
        <f>VLOOKUP(A36,担当者一覧!$A$3:$D$102,2,FALSE)</f>
        <v>柴田　奈央</v>
      </c>
      <c r="C36" s="6">
        <v>3</v>
      </c>
      <c r="D36" s="7" t="str">
        <f>VLOOKUP(C36,担当者一覧!$F$3:$G$10,2,FALSE)</f>
        <v>東京本社</v>
      </c>
      <c r="E36" s="4">
        <v>47458900</v>
      </c>
    </row>
    <row r="37" spans="1:5" x14ac:dyDescent="0.4">
      <c r="A37" s="8">
        <v>1214799</v>
      </c>
      <c r="B37" t="str">
        <f>VLOOKUP(A37,担当者一覧!$A$3:$D$102,2,FALSE)</f>
        <v>酒井　由美</v>
      </c>
      <c r="C37" s="6">
        <v>3</v>
      </c>
      <c r="D37" s="7" t="str">
        <f>VLOOKUP(C37,担当者一覧!$F$3:$G$10,2,FALSE)</f>
        <v>東京本社</v>
      </c>
      <c r="E37" s="4">
        <v>35487100</v>
      </c>
    </row>
    <row r="38" spans="1:5" x14ac:dyDescent="0.4">
      <c r="A38" s="8">
        <v>1214800</v>
      </c>
      <c r="B38" t="str">
        <f>VLOOKUP(A38,担当者一覧!$A$3:$D$102,2,FALSE)</f>
        <v>酒井　侑</v>
      </c>
      <c r="C38" s="6">
        <v>3</v>
      </c>
      <c r="D38" s="7" t="str">
        <f>VLOOKUP(C38,担当者一覧!$F$3:$G$10,2,FALSE)</f>
        <v>東京本社</v>
      </c>
      <c r="E38" s="4">
        <v>18658700</v>
      </c>
    </row>
    <row r="39" spans="1:5" x14ac:dyDescent="0.4">
      <c r="A39" s="8">
        <v>1214801</v>
      </c>
      <c r="B39" t="str">
        <f>VLOOKUP(A39,担当者一覧!$A$3:$D$102,2,FALSE)</f>
        <v>秋山　拓人</v>
      </c>
      <c r="C39" s="6">
        <v>3</v>
      </c>
      <c r="D39" s="7" t="str">
        <f>VLOOKUP(C39,担当者一覧!$F$3:$G$10,2,FALSE)</f>
        <v>東京本社</v>
      </c>
      <c r="E39" s="4">
        <v>22687540</v>
      </c>
    </row>
    <row r="40" spans="1:5" x14ac:dyDescent="0.4">
      <c r="A40" s="8">
        <v>1214802</v>
      </c>
      <c r="B40" t="str">
        <f>VLOOKUP(A40,担当者一覧!$A$3:$D$102,2,FALSE)</f>
        <v>小川　太貴</v>
      </c>
      <c r="C40" s="6">
        <v>3</v>
      </c>
      <c r="D40" s="7" t="str">
        <f>VLOOKUP(C40,担当者一覧!$F$3:$G$10,2,FALSE)</f>
        <v>東京本社</v>
      </c>
      <c r="E40" s="4">
        <v>36968220</v>
      </c>
    </row>
    <row r="41" spans="1:5" x14ac:dyDescent="0.4">
      <c r="A41" s="8">
        <v>1214803</v>
      </c>
      <c r="B41" t="str">
        <f>VLOOKUP(A41,担当者一覧!$A$3:$D$102,2,FALSE)</f>
        <v>小泉　柊太</v>
      </c>
      <c r="C41" s="6">
        <v>3</v>
      </c>
      <c r="D41" s="7" t="str">
        <f>VLOOKUP(C41,担当者一覧!$F$3:$G$10,2,FALSE)</f>
        <v>東京本社</v>
      </c>
      <c r="E41" s="4">
        <v>18608910</v>
      </c>
    </row>
    <row r="42" spans="1:5" x14ac:dyDescent="0.4">
      <c r="A42" s="8">
        <v>1214804</v>
      </c>
      <c r="B42" t="str">
        <f>VLOOKUP(A42,担当者一覧!$A$3:$D$102,2,FALSE)</f>
        <v>小島　翼</v>
      </c>
      <c r="C42" s="6">
        <v>4</v>
      </c>
      <c r="D42" s="7" t="str">
        <f>VLOOKUP(C42,担当者一覧!$F$3:$G$10,2,FALSE)</f>
        <v>横浜支店</v>
      </c>
      <c r="E42" s="4">
        <v>19781000</v>
      </c>
    </row>
    <row r="43" spans="1:5" x14ac:dyDescent="0.4">
      <c r="A43" s="8">
        <v>1214805</v>
      </c>
      <c r="B43" t="str">
        <f>VLOOKUP(A43,担当者一覧!$A$3:$D$102,2,FALSE)</f>
        <v>小野　南穂子</v>
      </c>
      <c r="C43" s="6">
        <v>4</v>
      </c>
      <c r="D43" s="7" t="str">
        <f>VLOOKUP(C43,担当者一覧!$F$3:$G$10,2,FALSE)</f>
        <v>横浜支店</v>
      </c>
      <c r="E43" s="4">
        <v>44587900</v>
      </c>
    </row>
    <row r="44" spans="1:5" x14ac:dyDescent="0.4">
      <c r="A44" s="8">
        <v>1214806</v>
      </c>
      <c r="B44" t="str">
        <f>VLOOKUP(A44,担当者一覧!$A$3:$D$102,2,FALSE)</f>
        <v>小林　結紫</v>
      </c>
      <c r="C44" s="6">
        <v>4</v>
      </c>
      <c r="D44" s="7" t="str">
        <f>VLOOKUP(C44,担当者一覧!$F$3:$G$10,2,FALSE)</f>
        <v>横浜支店</v>
      </c>
      <c r="E44" s="4">
        <v>38569830</v>
      </c>
    </row>
    <row r="45" spans="1:5" x14ac:dyDescent="0.4">
      <c r="A45" s="8">
        <v>1214807</v>
      </c>
      <c r="B45" t="str">
        <f>VLOOKUP(A45,担当者一覧!$A$3:$D$102,2,FALSE)</f>
        <v>松井　健太朗</v>
      </c>
      <c r="C45" s="6">
        <v>4</v>
      </c>
      <c r="D45" s="7" t="str">
        <f>VLOOKUP(C45,担当者一覧!$F$3:$G$10,2,FALSE)</f>
        <v>横浜支店</v>
      </c>
      <c r="E45" s="4">
        <v>55874100</v>
      </c>
    </row>
    <row r="46" spans="1:5" x14ac:dyDescent="0.4">
      <c r="A46" s="8">
        <v>1214808</v>
      </c>
      <c r="B46" t="str">
        <f>VLOOKUP(A46,担当者一覧!$A$3:$D$102,2,FALSE)</f>
        <v>松井　裕介</v>
      </c>
      <c r="C46" s="6">
        <v>4</v>
      </c>
      <c r="D46" s="7" t="str">
        <f>VLOOKUP(C46,担当者一覧!$F$3:$G$10,2,FALSE)</f>
        <v>横浜支店</v>
      </c>
      <c r="E46" s="4">
        <v>38245800</v>
      </c>
    </row>
    <row r="47" spans="1:5" x14ac:dyDescent="0.4">
      <c r="A47" s="8">
        <v>1214809</v>
      </c>
      <c r="B47" t="str">
        <f>VLOOKUP(A47,担当者一覧!$A$3:$D$102,2,FALSE)</f>
        <v>松岡　峻介</v>
      </c>
      <c r="C47" s="6">
        <v>4</v>
      </c>
      <c r="D47" s="7" t="str">
        <f>VLOOKUP(C47,担当者一覧!$F$3:$G$10,2,FALSE)</f>
        <v>横浜支店</v>
      </c>
      <c r="E47" s="4">
        <v>34147710</v>
      </c>
    </row>
    <row r="48" spans="1:5" x14ac:dyDescent="0.4">
      <c r="A48" s="8">
        <v>1214810</v>
      </c>
      <c r="B48" t="str">
        <f>VLOOKUP(A48,担当者一覧!$A$3:$D$102,2,FALSE)</f>
        <v>松下　良太</v>
      </c>
      <c r="C48" s="6">
        <v>4</v>
      </c>
      <c r="D48" s="7" t="str">
        <f>VLOOKUP(C48,担当者一覧!$F$3:$G$10,2,FALSE)</f>
        <v>横浜支店</v>
      </c>
      <c r="E48" s="4">
        <v>36478650</v>
      </c>
    </row>
    <row r="49" spans="1:5" x14ac:dyDescent="0.4">
      <c r="A49" s="8">
        <v>1214811</v>
      </c>
      <c r="B49" t="str">
        <f>VLOOKUP(A49,担当者一覧!$A$3:$D$102,2,FALSE)</f>
        <v>松尾　龍平</v>
      </c>
      <c r="C49" s="6">
        <v>4</v>
      </c>
      <c r="D49" s="7" t="str">
        <f>VLOOKUP(C49,担当者一覧!$F$3:$G$10,2,FALSE)</f>
        <v>横浜支店</v>
      </c>
      <c r="E49" s="4">
        <v>46421000</v>
      </c>
    </row>
    <row r="50" spans="1:5" x14ac:dyDescent="0.4">
      <c r="A50" s="8">
        <v>1214812</v>
      </c>
      <c r="B50" t="str">
        <f>VLOOKUP(A50,担当者一覧!$A$3:$D$102,2,FALSE)</f>
        <v>上田　泰輝</v>
      </c>
      <c r="C50" s="6">
        <v>4</v>
      </c>
      <c r="D50" s="7" t="str">
        <f>VLOOKUP(C50,担当者一覧!$F$3:$G$10,2,FALSE)</f>
        <v>横浜支店</v>
      </c>
      <c r="E50" s="4">
        <v>42692100</v>
      </c>
    </row>
    <row r="51" spans="1:5" x14ac:dyDescent="0.4">
      <c r="A51" s="8">
        <v>1214813</v>
      </c>
      <c r="B51" t="str">
        <f>VLOOKUP(A51,担当者一覧!$A$3:$D$102,2,FALSE)</f>
        <v>上野　洸平</v>
      </c>
      <c r="C51" s="6">
        <v>4</v>
      </c>
      <c r="D51" s="7" t="str">
        <f>VLOOKUP(C51,担当者一覧!$F$3:$G$10,2,FALSE)</f>
        <v>横浜支店</v>
      </c>
      <c r="E51" s="4">
        <v>18853900</v>
      </c>
    </row>
    <row r="52" spans="1:5" x14ac:dyDescent="0.4">
      <c r="A52" s="8">
        <v>1214814</v>
      </c>
      <c r="B52" t="str">
        <f>VLOOKUP(A52,担当者一覧!$A$3:$D$102,2,FALSE)</f>
        <v>須藤　勝真</v>
      </c>
      <c r="C52" s="6">
        <v>4</v>
      </c>
      <c r="D52" s="7" t="str">
        <f>VLOOKUP(C52,担当者一覧!$F$3:$G$10,2,FALSE)</f>
        <v>横浜支店</v>
      </c>
      <c r="E52" s="4">
        <v>45891200</v>
      </c>
    </row>
    <row r="53" spans="1:5" x14ac:dyDescent="0.4">
      <c r="A53" s="8">
        <v>1214815</v>
      </c>
      <c r="B53" t="str">
        <f>VLOOKUP(A53,担当者一覧!$A$3:$D$102,2,FALSE)</f>
        <v>水野　純</v>
      </c>
      <c r="C53" s="6">
        <v>4</v>
      </c>
      <c r="D53" s="7" t="str">
        <f>VLOOKUP(C53,担当者一覧!$F$3:$G$10,2,FALSE)</f>
        <v>横浜支店</v>
      </c>
      <c r="E53" s="4">
        <v>64256810</v>
      </c>
    </row>
    <row r="54" spans="1:5" x14ac:dyDescent="0.4">
      <c r="A54" s="8">
        <v>1214816</v>
      </c>
      <c r="B54" t="str">
        <f>VLOOKUP(A54,担当者一覧!$A$3:$D$102,2,FALSE)</f>
        <v>杉本　篤士</v>
      </c>
      <c r="C54" s="6">
        <v>5</v>
      </c>
      <c r="D54" s="7" t="str">
        <f>VLOOKUP(C54,担当者一覧!$F$3:$G$10,2,FALSE)</f>
        <v>静岡支店</v>
      </c>
      <c r="E54" s="4">
        <v>28330430</v>
      </c>
    </row>
    <row r="55" spans="1:5" x14ac:dyDescent="0.4">
      <c r="A55" s="8">
        <v>1214817</v>
      </c>
      <c r="B55" t="str">
        <f>VLOOKUP(A55,担当者一覧!$A$3:$D$102,2,FALSE)</f>
        <v>清水　紘樹</v>
      </c>
      <c r="C55" s="6">
        <v>5</v>
      </c>
      <c r="D55" s="7" t="str">
        <f>VLOOKUP(C55,担当者一覧!$F$3:$G$10,2,FALSE)</f>
        <v>静岡支店</v>
      </c>
      <c r="E55" s="4">
        <v>31661110</v>
      </c>
    </row>
    <row r="56" spans="1:5" x14ac:dyDescent="0.4">
      <c r="A56" s="8">
        <v>1214818</v>
      </c>
      <c r="B56" t="str">
        <f>VLOOKUP(A56,担当者一覧!$A$3:$D$102,2,FALSE)</f>
        <v>清水　美和</v>
      </c>
      <c r="C56" s="6">
        <v>5</v>
      </c>
      <c r="D56" s="7" t="str">
        <f>VLOOKUP(C56,担当者一覧!$F$3:$G$10,2,FALSE)</f>
        <v>静岡支店</v>
      </c>
      <c r="E56" s="4">
        <v>31430500</v>
      </c>
    </row>
    <row r="57" spans="1:5" x14ac:dyDescent="0.4">
      <c r="A57" s="8">
        <v>1214819</v>
      </c>
      <c r="B57" t="str">
        <f>VLOOKUP(A57,担当者一覧!$A$3:$D$102,2,FALSE)</f>
        <v>西川　善夫</v>
      </c>
      <c r="C57" s="6">
        <v>5</v>
      </c>
      <c r="D57" s="7" t="str">
        <f>VLOOKUP(C57,担当者一覧!$F$3:$G$10,2,FALSE)</f>
        <v>静岡支店</v>
      </c>
      <c r="E57" s="4">
        <v>34931800</v>
      </c>
    </row>
    <row r="58" spans="1:5" x14ac:dyDescent="0.4">
      <c r="A58" s="8">
        <v>1214820</v>
      </c>
      <c r="B58" t="str">
        <f>VLOOKUP(A58,担当者一覧!$A$3:$D$102,2,FALSE)</f>
        <v>西村　亮</v>
      </c>
      <c r="C58" s="6">
        <v>5</v>
      </c>
      <c r="D58" s="7" t="str">
        <f>VLOOKUP(C58,担当者一覧!$F$3:$G$10,2,FALSE)</f>
        <v>静岡支店</v>
      </c>
      <c r="E58" s="4">
        <v>29715600</v>
      </c>
    </row>
    <row r="59" spans="1:5" x14ac:dyDescent="0.4">
      <c r="A59" s="8">
        <v>1214821</v>
      </c>
      <c r="B59" t="str">
        <f>VLOOKUP(A59,担当者一覧!$A$3:$D$102,2,FALSE)</f>
        <v>西田　友太</v>
      </c>
      <c r="C59" s="6">
        <v>5</v>
      </c>
      <c r="D59" s="7" t="str">
        <f>VLOOKUP(C59,担当者一覧!$F$3:$G$10,2,FALSE)</f>
        <v>静岡支店</v>
      </c>
      <c r="E59" s="4">
        <v>32188270</v>
      </c>
    </row>
    <row r="60" spans="1:5" x14ac:dyDescent="0.4">
      <c r="A60" s="8">
        <v>1214822</v>
      </c>
      <c r="B60" t="str">
        <f>VLOOKUP(A60,担当者一覧!$A$3:$D$102,2,FALSE)</f>
        <v>青木　爽平</v>
      </c>
      <c r="C60" s="6">
        <v>5</v>
      </c>
      <c r="D60" s="7" t="str">
        <f>VLOOKUP(C60,担当者一覧!$F$3:$G$10,2,FALSE)</f>
        <v>静岡支店</v>
      </c>
      <c r="E60" s="4">
        <v>31688000</v>
      </c>
    </row>
    <row r="61" spans="1:5" x14ac:dyDescent="0.4">
      <c r="A61" s="8">
        <v>1214823</v>
      </c>
      <c r="B61" t="str">
        <f>VLOOKUP(A61,担当者一覧!$A$3:$D$102,2,FALSE)</f>
        <v>斉藤　悠介</v>
      </c>
      <c r="C61" s="6">
        <v>5</v>
      </c>
      <c r="D61" s="7" t="str">
        <f>VLOOKUP(C61,担当者一覧!$F$3:$G$10,2,FALSE)</f>
        <v>静岡支店</v>
      </c>
      <c r="E61" s="4">
        <v>26307010</v>
      </c>
    </row>
    <row r="62" spans="1:5" x14ac:dyDescent="0.4">
      <c r="A62" s="8">
        <v>1214824</v>
      </c>
      <c r="B62" t="str">
        <f>VLOOKUP(A62,担当者一覧!$A$3:$D$102,2,FALSE)</f>
        <v>石橋　尚晃</v>
      </c>
      <c r="C62" s="6">
        <v>5</v>
      </c>
      <c r="D62" s="7" t="str">
        <f>VLOOKUP(C62,担当者一覧!$F$3:$G$10,2,FALSE)</f>
        <v>静岡支店</v>
      </c>
      <c r="E62" s="4">
        <v>30047280</v>
      </c>
    </row>
    <row r="63" spans="1:5" x14ac:dyDescent="0.4">
      <c r="A63" s="8">
        <v>1214825</v>
      </c>
      <c r="B63" t="str">
        <f>VLOOKUP(A63,担当者一覧!$A$3:$D$102,2,FALSE)</f>
        <v>石田　天馬</v>
      </c>
      <c r="C63" s="6">
        <v>6</v>
      </c>
      <c r="D63" s="7" t="str">
        <f>VLOOKUP(C63,担当者一覧!$F$3:$G$10,2,FALSE)</f>
        <v>名古屋支社</v>
      </c>
      <c r="E63" s="4">
        <v>31093200</v>
      </c>
    </row>
    <row r="64" spans="1:5" x14ac:dyDescent="0.4">
      <c r="A64" s="8">
        <v>1214826</v>
      </c>
      <c r="B64" t="str">
        <f>VLOOKUP(A64,担当者一覧!$A$3:$D$102,2,FALSE)</f>
        <v>千葉　理恵</v>
      </c>
      <c r="C64" s="6">
        <v>6</v>
      </c>
      <c r="D64" s="7" t="str">
        <f>VLOOKUP(C64,担当者一覧!$F$3:$G$10,2,FALSE)</f>
        <v>名古屋支社</v>
      </c>
      <c r="E64" s="4">
        <v>35787700</v>
      </c>
    </row>
    <row r="65" spans="1:5" x14ac:dyDescent="0.4">
      <c r="A65" s="8">
        <v>1214827</v>
      </c>
      <c r="B65" t="str">
        <f>VLOOKUP(A65,担当者一覧!$A$3:$D$102,2,FALSE)</f>
        <v>川口　利哉</v>
      </c>
      <c r="C65" s="6">
        <v>6</v>
      </c>
      <c r="D65" s="7" t="str">
        <f>VLOOKUP(C65,担当者一覧!$F$3:$G$10,2,FALSE)</f>
        <v>名古屋支社</v>
      </c>
      <c r="E65" s="4">
        <v>33704360</v>
      </c>
    </row>
    <row r="66" spans="1:5" x14ac:dyDescent="0.4">
      <c r="A66" s="8">
        <v>1214828</v>
      </c>
      <c r="B66" t="str">
        <f>VLOOKUP(A66,担当者一覧!$A$3:$D$102,2,FALSE)</f>
        <v>川崎　景介</v>
      </c>
      <c r="C66" s="6">
        <v>6</v>
      </c>
      <c r="D66" s="7" t="str">
        <f>VLOOKUP(C66,担当者一覧!$F$3:$G$10,2,FALSE)</f>
        <v>名古屋支社</v>
      </c>
      <c r="E66" s="4">
        <v>36125400</v>
      </c>
    </row>
    <row r="67" spans="1:5" x14ac:dyDescent="0.4">
      <c r="A67" s="8">
        <v>1214829</v>
      </c>
      <c r="B67" t="str">
        <f>VLOOKUP(A67,担当者一覧!$A$3:$D$102,2,FALSE)</f>
        <v>川上　知輝</v>
      </c>
      <c r="C67" s="6">
        <v>6</v>
      </c>
      <c r="D67" s="7" t="str">
        <f>VLOOKUP(C67,担当者一覧!$F$3:$G$10,2,FALSE)</f>
        <v>名古屋支社</v>
      </c>
      <c r="E67" s="4">
        <v>34899300</v>
      </c>
    </row>
    <row r="68" spans="1:5" x14ac:dyDescent="0.4">
      <c r="A68" s="8">
        <v>1214830</v>
      </c>
      <c r="B68" t="str">
        <f>VLOOKUP(A68,担当者一覧!$A$3:$D$102,2,FALSE)</f>
        <v>川上　路真</v>
      </c>
      <c r="C68" s="6">
        <v>6</v>
      </c>
      <c r="D68" s="7" t="str">
        <f>VLOOKUP(C68,担当者一覧!$F$3:$G$10,2,FALSE)</f>
        <v>名古屋支社</v>
      </c>
      <c r="E68" s="4">
        <v>34130440</v>
      </c>
    </row>
    <row r="69" spans="1:5" x14ac:dyDescent="0.4">
      <c r="A69" s="8">
        <v>1214831</v>
      </c>
      <c r="B69" t="str">
        <f>VLOOKUP(A69,担当者一覧!$A$3:$D$102,2,FALSE)</f>
        <v>浅野　奏汰</v>
      </c>
      <c r="C69" s="6">
        <v>6</v>
      </c>
      <c r="D69" s="7" t="str">
        <f>VLOOKUP(C69,担当者一覧!$F$3:$G$10,2,FALSE)</f>
        <v>名古屋支社</v>
      </c>
      <c r="E69" s="4">
        <v>38050690</v>
      </c>
    </row>
    <row r="70" spans="1:5" x14ac:dyDescent="0.4">
      <c r="A70" s="8">
        <v>1214832</v>
      </c>
      <c r="B70" t="str">
        <f>VLOOKUP(A70,担当者一覧!$A$3:$D$102,2,FALSE)</f>
        <v>前田　良太郎</v>
      </c>
      <c r="C70" s="6">
        <v>6</v>
      </c>
      <c r="D70" s="7" t="str">
        <f>VLOOKUP(C70,担当者一覧!$F$3:$G$10,2,FALSE)</f>
        <v>名古屋支社</v>
      </c>
      <c r="E70" s="4">
        <v>34397600</v>
      </c>
    </row>
    <row r="71" spans="1:5" x14ac:dyDescent="0.4">
      <c r="A71" s="8">
        <v>1214833</v>
      </c>
      <c r="B71" t="str">
        <f>VLOOKUP(A71,担当者一覧!$A$3:$D$102,2,FALSE)</f>
        <v>村上　美子</v>
      </c>
      <c r="C71" s="6">
        <v>6</v>
      </c>
      <c r="D71" s="7" t="str">
        <f>VLOOKUP(C71,担当者一覧!$F$3:$G$10,2,FALSE)</f>
        <v>名古屋支社</v>
      </c>
      <c r="E71" s="4">
        <v>36802110</v>
      </c>
    </row>
    <row r="72" spans="1:5" x14ac:dyDescent="0.4">
      <c r="A72" s="8">
        <v>1214834</v>
      </c>
      <c r="B72" t="str">
        <f>VLOOKUP(A72,担当者一覧!$A$3:$D$102,2,FALSE)</f>
        <v>村田　有紗</v>
      </c>
      <c r="C72" s="6">
        <v>6</v>
      </c>
      <c r="D72" s="7" t="str">
        <f>VLOOKUP(C72,担当者一覧!$F$3:$G$10,2,FALSE)</f>
        <v>名古屋支社</v>
      </c>
      <c r="E72" s="4">
        <v>36385000</v>
      </c>
    </row>
    <row r="73" spans="1:5" x14ac:dyDescent="0.4">
      <c r="A73" s="8">
        <v>1214835</v>
      </c>
      <c r="B73" t="str">
        <f>VLOOKUP(A73,担当者一覧!$A$3:$D$102,2,FALSE)</f>
        <v>大橋　克彦</v>
      </c>
      <c r="C73" s="6">
        <v>6</v>
      </c>
      <c r="D73" s="7" t="str">
        <f>VLOOKUP(C73,担当者一覧!$F$3:$G$10,2,FALSE)</f>
        <v>名古屋支社</v>
      </c>
      <c r="E73" s="4">
        <v>40164230</v>
      </c>
    </row>
    <row r="74" spans="1:5" x14ac:dyDescent="0.4">
      <c r="A74" s="8">
        <v>1214836</v>
      </c>
      <c r="B74" t="str">
        <f>VLOOKUP(A74,担当者一覧!$A$3:$D$102,2,FALSE)</f>
        <v>大西　正雄</v>
      </c>
      <c r="C74" s="6">
        <v>6</v>
      </c>
      <c r="D74" s="7" t="str">
        <f>VLOOKUP(C74,担当者一覧!$F$3:$G$10,2,FALSE)</f>
        <v>名古屋支社</v>
      </c>
      <c r="E74" s="4">
        <v>36699970</v>
      </c>
    </row>
    <row r="75" spans="1:5" x14ac:dyDescent="0.4">
      <c r="A75" s="8">
        <v>1214837</v>
      </c>
      <c r="B75" t="str">
        <f>VLOOKUP(A75,担当者一覧!$A$3:$D$102,2,FALSE)</f>
        <v>大石　美佐</v>
      </c>
      <c r="C75" s="6">
        <v>7</v>
      </c>
      <c r="D75" s="7" t="str">
        <f>VLOOKUP(C75,担当者一覧!$F$3:$G$10,2,FALSE)</f>
        <v>大阪支社</v>
      </c>
      <c r="E75" s="4">
        <v>24621680</v>
      </c>
    </row>
    <row r="76" spans="1:5" x14ac:dyDescent="0.4">
      <c r="A76" s="8">
        <v>1214838</v>
      </c>
      <c r="B76" t="str">
        <f>VLOOKUP(A76,担当者一覧!$A$3:$D$102,2,FALSE)</f>
        <v>大谷　正樹</v>
      </c>
      <c r="C76" s="6">
        <v>7</v>
      </c>
      <c r="D76" s="7" t="str">
        <f>VLOOKUP(C76,担当者一覧!$F$3:$G$10,2,FALSE)</f>
        <v>大阪支社</v>
      </c>
      <c r="E76" s="4">
        <v>31809920</v>
      </c>
    </row>
    <row r="77" spans="1:5" x14ac:dyDescent="0.4">
      <c r="A77" s="8">
        <v>1214839</v>
      </c>
      <c r="B77" t="str">
        <f>VLOOKUP(A77,担当者一覧!$A$3:$D$102,2,FALSE)</f>
        <v>大野　和弘</v>
      </c>
      <c r="C77" s="6">
        <v>7</v>
      </c>
      <c r="D77" s="7" t="str">
        <f>VLOOKUP(C77,担当者一覧!$F$3:$G$10,2,FALSE)</f>
        <v>大阪支社</v>
      </c>
      <c r="E77" s="4">
        <v>33143430</v>
      </c>
    </row>
    <row r="78" spans="1:5" x14ac:dyDescent="0.4">
      <c r="A78" s="8">
        <v>1214840</v>
      </c>
      <c r="B78" t="str">
        <f>VLOOKUP(A78,担当者一覧!$A$3:$D$102,2,FALSE)</f>
        <v>谷口　晴斗</v>
      </c>
      <c r="C78" s="6">
        <v>7</v>
      </c>
      <c r="D78" s="7" t="str">
        <f>VLOOKUP(C78,担当者一覧!$F$3:$G$10,2,FALSE)</f>
        <v>大阪支社</v>
      </c>
      <c r="E78" s="4">
        <v>33635390</v>
      </c>
    </row>
    <row r="79" spans="1:5" x14ac:dyDescent="0.4">
      <c r="A79" s="8">
        <v>1214841</v>
      </c>
      <c r="B79" t="str">
        <f>VLOOKUP(A79,担当者一覧!$A$3:$D$102,2,FALSE)</f>
        <v>池田　憲祐</v>
      </c>
      <c r="C79" s="6">
        <v>7</v>
      </c>
      <c r="D79" s="7" t="str">
        <f>VLOOKUP(C79,担当者一覧!$F$3:$G$10,2,FALSE)</f>
        <v>大阪支社</v>
      </c>
      <c r="E79" s="4">
        <v>27926640</v>
      </c>
    </row>
    <row r="80" spans="1:5" x14ac:dyDescent="0.4">
      <c r="A80" s="8">
        <v>1214842</v>
      </c>
      <c r="B80" t="str">
        <f>VLOOKUP(A80,担当者一覧!$A$3:$D$102,2,FALSE)</f>
        <v>竹内　健悟</v>
      </c>
      <c r="C80" s="6">
        <v>7</v>
      </c>
      <c r="D80" s="7" t="str">
        <f>VLOOKUP(C80,担当者一覧!$F$3:$G$10,2,FALSE)</f>
        <v>大阪支社</v>
      </c>
      <c r="E80" s="4">
        <v>30175690</v>
      </c>
    </row>
    <row r="81" spans="1:5" x14ac:dyDescent="0.4">
      <c r="A81" s="8">
        <v>1214843</v>
      </c>
      <c r="B81" t="str">
        <f>VLOOKUP(A81,担当者一覧!$A$3:$D$102,2,FALSE)</f>
        <v>中村　真優</v>
      </c>
      <c r="C81" s="6">
        <v>7</v>
      </c>
      <c r="D81" s="7" t="str">
        <f>VLOOKUP(C81,担当者一覧!$F$3:$G$10,2,FALSE)</f>
        <v>大阪支社</v>
      </c>
      <c r="E81" s="4">
        <v>32814350</v>
      </c>
    </row>
    <row r="82" spans="1:5" x14ac:dyDescent="0.4">
      <c r="A82" s="8">
        <v>1214844</v>
      </c>
      <c r="B82" t="str">
        <f>VLOOKUP(A82,担当者一覧!$A$3:$D$102,2,FALSE)</f>
        <v>中島　嵩人</v>
      </c>
      <c r="C82" s="6">
        <v>7</v>
      </c>
      <c r="D82" s="7" t="str">
        <f>VLOOKUP(C82,担当者一覧!$F$3:$G$10,2,FALSE)</f>
        <v>大阪支社</v>
      </c>
      <c r="E82" s="4">
        <v>31306620</v>
      </c>
    </row>
    <row r="83" spans="1:5" x14ac:dyDescent="0.4">
      <c r="A83" s="8">
        <v>1214845</v>
      </c>
      <c r="B83" t="str">
        <f>VLOOKUP(A83,担当者一覧!$A$3:$D$102,2,FALSE)</f>
        <v>中野　貴大</v>
      </c>
      <c r="C83" s="6">
        <v>7</v>
      </c>
      <c r="D83" s="7" t="str">
        <f>VLOOKUP(C83,担当者一覧!$F$3:$G$10,2,FALSE)</f>
        <v>大阪支社</v>
      </c>
      <c r="E83" s="4">
        <v>30597060</v>
      </c>
    </row>
    <row r="84" spans="1:5" x14ac:dyDescent="0.4">
      <c r="A84" s="8">
        <v>1214846</v>
      </c>
      <c r="B84" t="str">
        <f>VLOOKUP(A84,担当者一覧!$A$3:$D$102,2,FALSE)</f>
        <v>長谷川　拓哉</v>
      </c>
      <c r="C84" s="6">
        <v>7</v>
      </c>
      <c r="D84" s="7" t="str">
        <f>VLOOKUP(C84,担当者一覧!$F$3:$G$10,2,FALSE)</f>
        <v>大阪支社</v>
      </c>
      <c r="E84" s="4">
        <v>33187850</v>
      </c>
    </row>
    <row r="85" spans="1:5" x14ac:dyDescent="0.4">
      <c r="A85" s="8">
        <v>1214847</v>
      </c>
      <c r="B85" t="str">
        <f>VLOOKUP(A85,担当者一覧!$A$3:$D$102,2,FALSE)</f>
        <v>田原　俊子</v>
      </c>
      <c r="C85" s="6">
        <v>7</v>
      </c>
      <c r="D85" s="7" t="str">
        <f>VLOOKUP(C85,担当者一覧!$F$3:$G$10,2,FALSE)</f>
        <v>大阪支社</v>
      </c>
      <c r="E85" s="4">
        <v>32352330</v>
      </c>
    </row>
    <row r="86" spans="1:5" x14ac:dyDescent="0.4">
      <c r="A86" s="8">
        <v>1214848</v>
      </c>
      <c r="B86" t="str">
        <f>VLOOKUP(A86,担当者一覧!$A$3:$D$102,2,FALSE)</f>
        <v>田村　圭祐</v>
      </c>
      <c r="C86" s="6">
        <v>7</v>
      </c>
      <c r="D86" s="7" t="str">
        <f>VLOOKUP(C86,担当者一覧!$F$3:$G$10,2,FALSE)</f>
        <v>大阪支社</v>
      </c>
      <c r="E86" s="4">
        <v>32174030</v>
      </c>
    </row>
    <row r="87" spans="1:5" x14ac:dyDescent="0.4">
      <c r="A87" s="8">
        <v>1214849</v>
      </c>
      <c r="B87" t="str">
        <f>VLOOKUP(A87,担当者一覧!$A$3:$D$102,2,FALSE)</f>
        <v>田中　真子</v>
      </c>
      <c r="C87" s="6">
        <v>7</v>
      </c>
      <c r="D87" s="7" t="str">
        <f>VLOOKUP(C87,担当者一覧!$F$3:$G$10,2,FALSE)</f>
        <v>大阪支社</v>
      </c>
      <c r="E87" s="4">
        <v>30722410</v>
      </c>
    </row>
    <row r="88" spans="1:5" x14ac:dyDescent="0.4">
      <c r="A88" s="8">
        <v>1214850</v>
      </c>
      <c r="B88" t="str">
        <f>VLOOKUP(A88,担当者一覧!$A$3:$D$102,2,FALSE)</f>
        <v>田中　隆</v>
      </c>
      <c r="C88" s="6">
        <v>7</v>
      </c>
      <c r="D88" s="7" t="str">
        <f>VLOOKUP(C88,担当者一覧!$F$3:$G$10,2,FALSE)</f>
        <v>大阪支社</v>
      </c>
      <c r="E88" s="4">
        <v>32554830</v>
      </c>
    </row>
    <row r="89" spans="1:5" x14ac:dyDescent="0.4">
      <c r="A89" s="8">
        <v>1214851</v>
      </c>
      <c r="B89" t="str">
        <f>VLOOKUP(A89,担当者一覧!$A$3:$D$102,2,FALSE)</f>
        <v>渡辺　哲</v>
      </c>
      <c r="C89" s="6">
        <v>7</v>
      </c>
      <c r="D89" s="7" t="str">
        <f>VLOOKUP(C89,担当者一覧!$F$3:$G$10,2,FALSE)</f>
        <v>大阪支社</v>
      </c>
      <c r="E89" s="4">
        <v>32585840</v>
      </c>
    </row>
    <row r="90" spans="1:5" x14ac:dyDescent="0.4">
      <c r="A90" s="8">
        <v>1214852</v>
      </c>
      <c r="B90" t="str">
        <f>VLOOKUP(A90,担当者一覧!$A$3:$D$102,2,FALSE)</f>
        <v>藤井　郁海</v>
      </c>
      <c r="C90" s="6">
        <v>7</v>
      </c>
      <c r="D90" s="7" t="str">
        <f>VLOOKUP(C90,担当者一覧!$F$3:$G$10,2,FALSE)</f>
        <v>大阪支社</v>
      </c>
      <c r="E90" s="4">
        <v>30881930</v>
      </c>
    </row>
    <row r="91" spans="1:5" x14ac:dyDescent="0.4">
      <c r="A91" s="8">
        <v>1214853</v>
      </c>
      <c r="B91" t="str">
        <f>VLOOKUP(A91,担当者一覧!$A$3:$D$102,2,FALSE)</f>
        <v>藤本　瞬亮</v>
      </c>
      <c r="C91" s="6">
        <v>8</v>
      </c>
      <c r="D91" s="7" t="str">
        <f>VLOOKUP(C91,担当者一覧!$F$3:$G$10,2,FALSE)</f>
        <v>福岡支店</v>
      </c>
      <c r="E91" s="5">
        <v>36263260</v>
      </c>
    </row>
    <row r="92" spans="1:5" x14ac:dyDescent="0.4">
      <c r="A92" s="8">
        <v>1214854</v>
      </c>
      <c r="B92" t="str">
        <f>VLOOKUP(A92,担当者一覧!$A$3:$D$102,2,FALSE)</f>
        <v>内田　拓弥</v>
      </c>
      <c r="C92" s="6">
        <v>8</v>
      </c>
      <c r="D92" s="7" t="str">
        <f>VLOOKUP(C92,担当者一覧!$F$3:$G$10,2,FALSE)</f>
        <v>福岡支店</v>
      </c>
      <c r="E92" s="5">
        <v>36943780</v>
      </c>
    </row>
    <row r="93" spans="1:5" x14ac:dyDescent="0.4">
      <c r="A93" s="8">
        <v>1214855</v>
      </c>
      <c r="B93" t="str">
        <f>VLOOKUP(A93,担当者一覧!$A$3:$D$102,2,FALSE)</f>
        <v>萩原　圭佑</v>
      </c>
      <c r="C93" s="6">
        <v>8</v>
      </c>
      <c r="D93" s="7" t="str">
        <f>VLOOKUP(C93,担当者一覧!$F$3:$G$10,2,FALSE)</f>
        <v>福岡支店</v>
      </c>
      <c r="E93" s="5">
        <v>36182170</v>
      </c>
    </row>
    <row r="94" spans="1:5" x14ac:dyDescent="0.4">
      <c r="A94" s="8">
        <v>1214856</v>
      </c>
      <c r="B94" t="str">
        <f>VLOOKUP(A94,担当者一覧!$A$3:$D$102,2,FALSE)</f>
        <v>樋口　祥平</v>
      </c>
      <c r="C94" s="6">
        <v>8</v>
      </c>
      <c r="D94" s="7" t="str">
        <f>VLOOKUP(C94,担当者一覧!$F$3:$G$10,2,FALSE)</f>
        <v>福岡支店</v>
      </c>
      <c r="E94" s="5">
        <v>35349080</v>
      </c>
    </row>
    <row r="95" spans="1:5" x14ac:dyDescent="0.4">
      <c r="A95" s="8">
        <v>1214857</v>
      </c>
      <c r="B95" t="str">
        <f>VLOOKUP(A95,担当者一覧!$A$3:$D$102,2,FALSE)</f>
        <v>福田　亮佑</v>
      </c>
      <c r="C95" s="6">
        <v>8</v>
      </c>
      <c r="D95" s="7" t="str">
        <f>VLOOKUP(C95,担当者一覧!$F$3:$G$10,2,FALSE)</f>
        <v>福岡支店</v>
      </c>
      <c r="E95" s="5">
        <v>36633980</v>
      </c>
    </row>
    <row r="96" spans="1:5" x14ac:dyDescent="0.4">
      <c r="A96" s="8">
        <v>1214858</v>
      </c>
      <c r="B96" t="str">
        <f>VLOOKUP(A96,担当者一覧!$A$3:$D$102,2,FALSE)</f>
        <v>木下　稜大</v>
      </c>
      <c r="C96" s="6">
        <v>8</v>
      </c>
      <c r="D96" s="7" t="str">
        <f>VLOOKUP(C96,担当者一覧!$F$3:$G$10,2,FALSE)</f>
        <v>福岡支店</v>
      </c>
      <c r="E96" s="5">
        <v>37974230</v>
      </c>
    </row>
    <row r="97" spans="1:5" x14ac:dyDescent="0.4">
      <c r="A97" s="8">
        <v>1214859</v>
      </c>
      <c r="B97" t="str">
        <f>VLOOKUP(A97,担当者一覧!$A$3:$D$102,2,FALSE)</f>
        <v>木村　遼祐</v>
      </c>
      <c r="C97" s="6">
        <v>8</v>
      </c>
      <c r="D97" s="7" t="str">
        <f>VLOOKUP(C97,担当者一覧!$F$3:$G$10,2,FALSE)</f>
        <v>福岡支店</v>
      </c>
      <c r="E97" s="5">
        <v>37854100</v>
      </c>
    </row>
    <row r="98" spans="1:5" x14ac:dyDescent="0.4">
      <c r="A98" s="8">
        <v>1214860</v>
      </c>
      <c r="B98" t="str">
        <f>VLOOKUP(A98,担当者一覧!$A$3:$D$102,2,FALSE)</f>
        <v>野村　響弥</v>
      </c>
      <c r="C98" s="6">
        <v>8</v>
      </c>
      <c r="D98" s="7" t="str">
        <f>VLOOKUP(C98,担当者一覧!$F$3:$G$10,2,FALSE)</f>
        <v>福岡支店</v>
      </c>
      <c r="E98" s="5">
        <v>37864420</v>
      </c>
    </row>
    <row r="99" spans="1:5" x14ac:dyDescent="0.4">
      <c r="A99" s="8">
        <v>1214861</v>
      </c>
      <c r="B99" t="str">
        <f>VLOOKUP(A99,担当者一覧!$A$3:$D$102,2,FALSE)</f>
        <v>林　昌樹</v>
      </c>
      <c r="C99" s="6">
        <v>8</v>
      </c>
      <c r="D99" s="7" t="str">
        <f>VLOOKUP(C99,担当者一覧!$F$3:$G$10,2,FALSE)</f>
        <v>福岡支店</v>
      </c>
      <c r="E99" s="5">
        <v>37504690</v>
      </c>
    </row>
    <row r="100" spans="1:5" x14ac:dyDescent="0.4">
      <c r="A100" s="8">
        <v>1214862</v>
      </c>
      <c r="B100" t="str">
        <f>VLOOKUP(A100,担当者一覧!$A$3:$D$102,2,FALSE)</f>
        <v>鈴木　孝弘</v>
      </c>
      <c r="C100" s="6">
        <v>8</v>
      </c>
      <c r="D100" s="7" t="str">
        <f>VLOOKUP(C100,担当者一覧!$F$3:$G$10,2,FALSE)</f>
        <v>福岡支店</v>
      </c>
      <c r="E100" s="5">
        <v>36792890</v>
      </c>
    </row>
    <row r="101" spans="1:5" x14ac:dyDescent="0.4">
      <c r="A101" s="8">
        <v>1214863</v>
      </c>
      <c r="B101" t="str">
        <f>VLOOKUP(A101,担当者一覧!$A$3:$D$102,2,FALSE)</f>
        <v>鈴木　麻衣子</v>
      </c>
      <c r="C101" s="6">
        <v>8</v>
      </c>
      <c r="D101" s="7" t="str">
        <f>VLOOKUP(C101,担当者一覧!$F$3:$G$10,2,FALSE)</f>
        <v>福岡支店</v>
      </c>
      <c r="E101" s="5">
        <v>36602600</v>
      </c>
    </row>
    <row r="102" spans="1:5" x14ac:dyDescent="0.4">
      <c r="A102" s="8">
        <v>1214864</v>
      </c>
      <c r="B102" t="str">
        <f>VLOOKUP(A102,担当者一覧!$A$3:$D$102,2,FALSE)</f>
        <v>和田　達也</v>
      </c>
      <c r="C102" s="6">
        <v>8</v>
      </c>
      <c r="D102" s="7" t="str">
        <f>VLOOKUP(C102,担当者一覧!$F$3:$G$10,2,FALSE)</f>
        <v>福岡支店</v>
      </c>
      <c r="E102" s="4">
        <v>35444800</v>
      </c>
    </row>
  </sheetData>
  <sortState ref="A3:E102">
    <sortCondition ref="C3"/>
  </sortState>
  <mergeCells count="1">
    <mergeCell ref="G1:I1"/>
  </mergeCells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B3" sqref="B3"/>
    </sheetView>
  </sheetViews>
  <sheetFormatPr defaultRowHeight="18.75" x14ac:dyDescent="0.4"/>
  <cols>
    <col min="1" max="1" width="11" customWidth="1"/>
    <col min="2" max="2" width="9.375" customWidth="1"/>
    <col min="3" max="3" width="10.625" customWidth="1"/>
    <col min="4" max="4" width="13.25" customWidth="1"/>
    <col min="5" max="5" width="10.625" customWidth="1"/>
    <col min="6" max="6" width="11.125" customWidth="1"/>
    <col min="7" max="7" width="10.875" customWidth="1"/>
    <col min="8" max="8" width="33.125" customWidth="1"/>
    <col min="9" max="9" width="8.5" customWidth="1"/>
  </cols>
  <sheetData>
    <row r="1" spans="1:11" ht="19.5" x14ac:dyDescent="0.4">
      <c r="A1" s="1" t="s">
        <v>8</v>
      </c>
    </row>
    <row r="2" spans="1:11" x14ac:dyDescent="0.4">
      <c r="A2" t="s">
        <v>9</v>
      </c>
      <c r="B2" t="s">
        <v>10</v>
      </c>
      <c r="C2" t="s">
        <v>11</v>
      </c>
      <c r="D2" t="s">
        <v>12</v>
      </c>
      <c r="E2" t="s">
        <v>13</v>
      </c>
      <c r="F2" t="s">
        <v>14</v>
      </c>
      <c r="G2" t="s">
        <v>15</v>
      </c>
      <c r="H2" t="s">
        <v>16</v>
      </c>
      <c r="I2" t="s">
        <v>17</v>
      </c>
      <c r="J2" t="s">
        <v>18</v>
      </c>
      <c r="K2" t="s">
        <v>19</v>
      </c>
    </row>
    <row r="3" spans="1:11" x14ac:dyDescent="0.4">
      <c r="A3">
        <v>1</v>
      </c>
      <c r="B3" s="2">
        <v>42930</v>
      </c>
      <c r="C3" s="8">
        <v>1214847</v>
      </c>
      <c r="D3" t="str">
        <f>VLOOKUP(C3,担当者一覧!$A$3:$B$102,2,FALSE)</f>
        <v>田原　俊子</v>
      </c>
      <c r="E3" s="10">
        <v>10120</v>
      </c>
      <c r="F3" t="str">
        <f>VLOOKUP(E3,顧客一覧!$A$3:$B$23,2,FALSE)</f>
        <v>近藤商店</v>
      </c>
      <c r="G3">
        <v>101102</v>
      </c>
      <c r="H3" t="str">
        <f>VLOOKUP(G3,商品一覧!$A$3:$C$12,2,FALSE)</f>
        <v>自然のさわやかレモネード(1ダース)</v>
      </c>
      <c r="I3">
        <f>VLOOKUP(G3,商品一覧!$A$3:$C$12,3,FALSE)</f>
        <v>960</v>
      </c>
      <c r="J3">
        <v>20</v>
      </c>
      <c r="K3" s="3">
        <f>I3*J3</f>
        <v>19200</v>
      </c>
    </row>
    <row r="4" spans="1:11" x14ac:dyDescent="0.4">
      <c r="A4">
        <v>1</v>
      </c>
      <c r="B4" s="2">
        <v>42930</v>
      </c>
      <c r="C4" s="8">
        <v>1214847</v>
      </c>
      <c r="D4" t="str">
        <f>VLOOKUP(C4,担当者一覧!$A$3:$B$102,2,FALSE)</f>
        <v>田原　俊子</v>
      </c>
      <c r="E4" s="10">
        <v>10120</v>
      </c>
      <c r="F4" t="str">
        <f>VLOOKUP(E4,顧客一覧!$A$3:$B$23,2,FALSE)</f>
        <v>近藤商店</v>
      </c>
      <c r="G4">
        <v>101204</v>
      </c>
      <c r="H4" t="str">
        <f>VLOOKUP(G4,商品一覧!$A$3:$C$12,2,FALSE)</f>
        <v>井の頭の天然水(24本パック)</v>
      </c>
      <c r="I4">
        <f>VLOOKUP(G4,商品一覧!$A$3:$C$12,3,FALSE)</f>
        <v>880</v>
      </c>
      <c r="J4">
        <v>50</v>
      </c>
      <c r="K4" s="3">
        <f t="shared" ref="K4:K22" si="0">I4*J4</f>
        <v>44000</v>
      </c>
    </row>
    <row r="5" spans="1:11" x14ac:dyDescent="0.4">
      <c r="A5">
        <v>1</v>
      </c>
      <c r="B5" s="2">
        <v>42930</v>
      </c>
      <c r="C5" s="8">
        <v>1214847</v>
      </c>
      <c r="D5" t="str">
        <f>VLOOKUP(C5,担当者一覧!$A$3:$B$102,2,FALSE)</f>
        <v>田原　俊子</v>
      </c>
      <c r="E5" s="10">
        <v>10120</v>
      </c>
      <c r="F5" t="str">
        <f>VLOOKUP(E5,顧客一覧!$A$3:$B$23,2,FALSE)</f>
        <v>近藤商店</v>
      </c>
      <c r="G5">
        <v>202100</v>
      </c>
      <c r="H5" t="str">
        <f>VLOOKUP(G5,商品一覧!$A$3:$C$12,2,FALSE)</f>
        <v>比叡山の冷えシート(10枚)</v>
      </c>
      <c r="I5">
        <f>VLOOKUP(G5,商品一覧!$A$3:$C$12,3,FALSE)</f>
        <v>3000</v>
      </c>
      <c r="J5">
        <v>10</v>
      </c>
      <c r="K5" s="3">
        <f t="shared" si="0"/>
        <v>30000</v>
      </c>
    </row>
    <row r="6" spans="1:11" x14ac:dyDescent="0.4">
      <c r="A6">
        <v>2</v>
      </c>
      <c r="B6" s="2">
        <v>42930</v>
      </c>
      <c r="C6" s="8">
        <v>1214835</v>
      </c>
      <c r="D6" t="str">
        <f>VLOOKUP(C6,担当者一覧!$A$3:$B$102,2,FALSE)</f>
        <v>大橋　克彦</v>
      </c>
      <c r="E6" s="10">
        <v>10121</v>
      </c>
      <c r="F6" t="str">
        <f>VLOOKUP(E6,顧客一覧!$A$3:$B$23,2,FALSE)</f>
        <v>山田商会</v>
      </c>
      <c r="G6">
        <v>101216</v>
      </c>
      <c r="H6" t="str">
        <f>VLOOKUP(G6,商品一覧!$A$3:$C$12,2,FALSE)</f>
        <v>シンプル炭酸水(24本)</v>
      </c>
      <c r="I6">
        <f>VLOOKUP(G6,商品一覧!$A$3:$C$12,3,FALSE)</f>
        <v>1800</v>
      </c>
      <c r="J6">
        <v>10</v>
      </c>
      <c r="K6" s="3">
        <f t="shared" si="0"/>
        <v>18000</v>
      </c>
    </row>
    <row r="7" spans="1:11" x14ac:dyDescent="0.4">
      <c r="A7">
        <v>2</v>
      </c>
      <c r="B7" s="2">
        <v>42930</v>
      </c>
      <c r="C7" s="8">
        <v>1214835</v>
      </c>
      <c r="D7" t="str">
        <f>VLOOKUP(C7,担当者一覧!$A$3:$B$102,2,FALSE)</f>
        <v>大橋　克彦</v>
      </c>
      <c r="E7" s="10">
        <v>10121</v>
      </c>
      <c r="F7" t="str">
        <f>VLOOKUP(E7,顧客一覧!$A$3:$B$23,2,FALSE)</f>
        <v>山田商会</v>
      </c>
      <c r="G7">
        <v>101218</v>
      </c>
      <c r="H7" t="str">
        <f>VLOOKUP(G7,商品一覧!$A$3:$C$12,2,FALSE)</f>
        <v>エナジーチャージ葡萄水(1ダース)</v>
      </c>
      <c r="I7">
        <f>VLOOKUP(G7,商品一覧!$A$3:$C$12,3,FALSE)</f>
        <v>1240</v>
      </c>
      <c r="J7">
        <v>10</v>
      </c>
      <c r="K7" s="3">
        <f t="shared" si="0"/>
        <v>12400</v>
      </c>
    </row>
    <row r="8" spans="1:11" x14ac:dyDescent="0.4">
      <c r="A8">
        <v>2</v>
      </c>
      <c r="B8" s="2">
        <v>42930</v>
      </c>
      <c r="C8" s="8">
        <v>1214835</v>
      </c>
      <c r="D8" t="str">
        <f>VLOOKUP(C8,担当者一覧!$A$3:$B$102,2,FALSE)</f>
        <v>大橋　克彦</v>
      </c>
      <c r="E8" s="10">
        <v>10121</v>
      </c>
      <c r="F8" t="str">
        <f>VLOOKUP(E8,顧客一覧!$A$3:$B$23,2,FALSE)</f>
        <v>山田商会</v>
      </c>
      <c r="G8">
        <v>101220</v>
      </c>
      <c r="H8" t="str">
        <f>VLOOKUP(G8,商品一覧!$A$3:$C$12,2,FALSE)</f>
        <v>エナジーチャージ林檎水(1ダース)</v>
      </c>
      <c r="I8">
        <f>VLOOKUP(G8,商品一覧!$A$3:$C$12,3,FALSE)</f>
        <v>1240</v>
      </c>
      <c r="J8">
        <v>10</v>
      </c>
      <c r="K8" s="3">
        <f t="shared" si="0"/>
        <v>12400</v>
      </c>
    </row>
    <row r="9" spans="1:11" x14ac:dyDescent="0.4">
      <c r="A9">
        <v>2</v>
      </c>
      <c r="B9" s="2">
        <v>42930</v>
      </c>
      <c r="C9" s="8">
        <v>1214835</v>
      </c>
      <c r="D9" t="str">
        <f>VLOOKUP(C9,担当者一覧!$A$3:$B$102,2,FALSE)</f>
        <v>大橋　克彦</v>
      </c>
      <c r="E9" s="10">
        <v>10121</v>
      </c>
      <c r="F9" t="str">
        <f>VLOOKUP(E9,顧客一覧!$A$3:$B$23,2,FALSE)</f>
        <v>山田商会</v>
      </c>
      <c r="G9">
        <v>121240</v>
      </c>
      <c r="H9" t="str">
        <f>VLOOKUP(G9,商品一覧!$A$3:$C$12,2,FALSE)</f>
        <v>エナジーチャージ苺水(1ダース)</v>
      </c>
      <c r="I9">
        <f>VLOOKUP(G9,商品一覧!$A$3:$C$12,3,FALSE)</f>
        <v>1240</v>
      </c>
      <c r="J9">
        <v>10</v>
      </c>
      <c r="K9" s="3">
        <f t="shared" si="0"/>
        <v>12400</v>
      </c>
    </row>
    <row r="10" spans="1:11" x14ac:dyDescent="0.4">
      <c r="A10">
        <v>3</v>
      </c>
      <c r="B10" s="2">
        <v>42930</v>
      </c>
      <c r="C10" s="8">
        <v>1214854</v>
      </c>
      <c r="D10" t="str">
        <f>VLOOKUP(C10,担当者一覧!$A$3:$B$102,2,FALSE)</f>
        <v>内田　拓弥</v>
      </c>
      <c r="E10" s="10">
        <v>10120</v>
      </c>
      <c r="F10" t="str">
        <f>VLOOKUP(E10,顧客一覧!$A$3:$B$23,2,FALSE)</f>
        <v>近藤商店</v>
      </c>
      <c r="G10">
        <v>202100</v>
      </c>
      <c r="H10" t="str">
        <f>VLOOKUP(G10,商品一覧!$A$3:$C$12,2,FALSE)</f>
        <v>比叡山の冷えシート(10枚)</v>
      </c>
      <c r="I10">
        <f>VLOOKUP(G10,商品一覧!$A$3:$C$12,3,FALSE)</f>
        <v>3000</v>
      </c>
      <c r="J10">
        <v>10</v>
      </c>
      <c r="K10" s="3">
        <f t="shared" si="0"/>
        <v>30000</v>
      </c>
    </row>
    <row r="11" spans="1:11" x14ac:dyDescent="0.4">
      <c r="A11">
        <v>3</v>
      </c>
      <c r="B11" s="2">
        <v>42930</v>
      </c>
      <c r="C11" s="8">
        <v>1214854</v>
      </c>
      <c r="D11" t="str">
        <f>VLOOKUP(C11,担当者一覧!$A$3:$B$102,2,FALSE)</f>
        <v>内田　拓弥</v>
      </c>
      <c r="E11" s="10">
        <v>10120</v>
      </c>
      <c r="F11" t="str">
        <f>VLOOKUP(E11,顧客一覧!$A$3:$B$23,2,FALSE)</f>
        <v>近藤商店</v>
      </c>
      <c r="G11">
        <v>202120</v>
      </c>
      <c r="H11" t="str">
        <f>VLOOKUP(G11,商品一覧!$A$3:$C$12,2,FALSE)</f>
        <v>比叡山の冷えシート(20枚)</v>
      </c>
      <c r="I11">
        <f>VLOOKUP(G11,商品一覧!$A$3:$C$12,3,FALSE)</f>
        <v>5800</v>
      </c>
      <c r="J11">
        <v>10</v>
      </c>
      <c r="K11" s="3">
        <f t="shared" si="0"/>
        <v>58000</v>
      </c>
    </row>
    <row r="12" spans="1:11" x14ac:dyDescent="0.4">
      <c r="A12">
        <v>3</v>
      </c>
      <c r="B12" s="2">
        <v>42930</v>
      </c>
      <c r="C12" s="8">
        <v>1214854</v>
      </c>
      <c r="D12" t="str">
        <f>VLOOKUP(C12,担当者一覧!$A$3:$B$102,2,FALSE)</f>
        <v>内田　拓弥</v>
      </c>
      <c r="E12" s="10">
        <v>10120</v>
      </c>
      <c r="F12" t="str">
        <f>VLOOKUP(E12,顧客一覧!$A$3:$B$23,2,FALSE)</f>
        <v>近藤商店</v>
      </c>
      <c r="G12">
        <v>202140</v>
      </c>
      <c r="H12" t="str">
        <f>VLOOKUP(G12,商品一覧!$A$3:$C$12,2,FALSE)</f>
        <v>富士山の天然空気(10缶)</v>
      </c>
      <c r="I12">
        <f>VLOOKUP(G12,商品一覧!$A$3:$C$12,3,FALSE)</f>
        <v>4500</v>
      </c>
      <c r="J12">
        <v>10</v>
      </c>
      <c r="K12" s="3">
        <f t="shared" si="0"/>
        <v>45000</v>
      </c>
    </row>
    <row r="13" spans="1:11" x14ac:dyDescent="0.4">
      <c r="A13">
        <v>3</v>
      </c>
      <c r="B13" s="2">
        <v>42930</v>
      </c>
      <c r="C13" s="8">
        <v>1214854</v>
      </c>
      <c r="D13" t="str">
        <f>VLOOKUP(C13,担当者一覧!$A$3:$B$102,2,FALSE)</f>
        <v>内田　拓弥</v>
      </c>
      <c r="E13" s="10">
        <v>10120</v>
      </c>
      <c r="F13" t="str">
        <f>VLOOKUP(E13,顧客一覧!$A$3:$B$23,2,FALSE)</f>
        <v>近藤商店</v>
      </c>
      <c r="G13">
        <v>202080</v>
      </c>
      <c r="H13" t="str">
        <f>VLOOKUP(G13,商品一覧!$A$3:$C$12,2,FALSE)</f>
        <v>富士山の天然空気(20缶)</v>
      </c>
      <c r="I13">
        <f>VLOOKUP(G13,商品一覧!$A$3:$C$12,3,FALSE)</f>
        <v>8700</v>
      </c>
      <c r="J13">
        <v>10</v>
      </c>
      <c r="K13" s="3">
        <f t="shared" si="0"/>
        <v>87000</v>
      </c>
    </row>
    <row r="14" spans="1:11" x14ac:dyDescent="0.4">
      <c r="A14">
        <v>4</v>
      </c>
      <c r="B14" s="2">
        <v>42930</v>
      </c>
      <c r="C14" s="8">
        <v>1214787</v>
      </c>
      <c r="D14" t="str">
        <f>VLOOKUP(C14,担当者一覧!$A$3:$B$102,2,FALSE)</f>
        <v>佐々木　佑介</v>
      </c>
      <c r="E14" s="10">
        <v>10122</v>
      </c>
      <c r="F14" t="str">
        <f>VLOOKUP(E14,顧客一覧!$A$3:$B$23,2,FALSE)</f>
        <v>高田興産</v>
      </c>
      <c r="G14">
        <v>101216</v>
      </c>
      <c r="H14" t="str">
        <f>VLOOKUP(G14,商品一覧!$A$3:$C$12,2,FALSE)</f>
        <v>シンプル炭酸水(24本)</v>
      </c>
      <c r="I14">
        <f>VLOOKUP(G14,商品一覧!$A$3:$C$12,3,FALSE)</f>
        <v>1800</v>
      </c>
      <c r="J14">
        <v>10</v>
      </c>
      <c r="K14" s="3">
        <f t="shared" si="0"/>
        <v>18000</v>
      </c>
    </row>
    <row r="15" spans="1:11" x14ac:dyDescent="0.4">
      <c r="A15">
        <v>4</v>
      </c>
      <c r="B15" s="2">
        <v>42930</v>
      </c>
      <c r="C15" s="8">
        <v>1214787</v>
      </c>
      <c r="D15" t="str">
        <f>VLOOKUP(C15,担当者一覧!$A$3:$B$102,2,FALSE)</f>
        <v>佐々木　佑介</v>
      </c>
      <c r="E15" s="10">
        <v>10122</v>
      </c>
      <c r="F15" t="str">
        <f>VLOOKUP(E15,顧客一覧!$A$3:$B$23,2,FALSE)</f>
        <v>高田興産</v>
      </c>
      <c r="G15">
        <v>101218</v>
      </c>
      <c r="H15" t="str">
        <f>VLOOKUP(G15,商品一覧!$A$3:$C$12,2,FALSE)</f>
        <v>エナジーチャージ葡萄水(1ダース)</v>
      </c>
      <c r="I15">
        <f>VLOOKUP(G15,商品一覧!$A$3:$C$12,3,FALSE)</f>
        <v>1240</v>
      </c>
      <c r="J15">
        <v>10</v>
      </c>
      <c r="K15" s="3">
        <f t="shared" si="0"/>
        <v>12400</v>
      </c>
    </row>
    <row r="16" spans="1:11" x14ac:dyDescent="0.4">
      <c r="A16">
        <v>5</v>
      </c>
      <c r="B16" s="2">
        <v>42930</v>
      </c>
      <c r="C16" s="8">
        <v>1214812</v>
      </c>
      <c r="D16" t="str">
        <f>VLOOKUP(C16,担当者一覧!$A$3:$B$102,2,FALSE)</f>
        <v>上田　泰輝</v>
      </c>
      <c r="E16" s="10">
        <v>10124</v>
      </c>
      <c r="F16" t="str">
        <f>VLOOKUP(E16,顧客一覧!$A$3:$B$23,2,FALSE)</f>
        <v>佐倉株式会社</v>
      </c>
      <c r="G16">
        <v>101220</v>
      </c>
      <c r="H16" t="str">
        <f>VLOOKUP(G16,商品一覧!$A$3:$C$12,2,FALSE)</f>
        <v>エナジーチャージ林檎水(1ダース)</v>
      </c>
      <c r="I16">
        <f>VLOOKUP(G16,商品一覧!$A$3:$C$12,3,FALSE)</f>
        <v>1240</v>
      </c>
      <c r="J16">
        <v>10</v>
      </c>
      <c r="K16" s="3">
        <f t="shared" si="0"/>
        <v>12400</v>
      </c>
    </row>
    <row r="17" spans="1:11" x14ac:dyDescent="0.4">
      <c r="A17">
        <v>5</v>
      </c>
      <c r="B17" s="2">
        <v>42930</v>
      </c>
      <c r="C17" s="8">
        <v>1214812</v>
      </c>
      <c r="D17" t="str">
        <f>VLOOKUP(C17,担当者一覧!$A$3:$B$102,2,FALSE)</f>
        <v>上田　泰輝</v>
      </c>
      <c r="E17" s="10">
        <v>10124</v>
      </c>
      <c r="F17" t="str">
        <f>VLOOKUP(E17,顧客一覧!$A$3:$B$23,2,FALSE)</f>
        <v>佐倉株式会社</v>
      </c>
      <c r="G17">
        <v>121240</v>
      </c>
      <c r="H17" t="str">
        <f>VLOOKUP(G17,商品一覧!$A$3:$C$12,2,FALSE)</f>
        <v>エナジーチャージ苺水(1ダース)</v>
      </c>
      <c r="I17">
        <f>VLOOKUP(G17,商品一覧!$A$3:$C$12,3,FALSE)</f>
        <v>1240</v>
      </c>
      <c r="J17">
        <v>10</v>
      </c>
      <c r="K17" s="3">
        <f t="shared" si="0"/>
        <v>12400</v>
      </c>
    </row>
    <row r="18" spans="1:11" x14ac:dyDescent="0.4">
      <c r="A18">
        <v>6</v>
      </c>
      <c r="B18" s="2">
        <v>42930</v>
      </c>
      <c r="C18" s="8">
        <v>1214799</v>
      </c>
      <c r="D18" t="str">
        <f>VLOOKUP(C18,担当者一覧!$A$3:$B$102,2,FALSE)</f>
        <v>酒井　由美</v>
      </c>
      <c r="E18" s="10">
        <v>10127</v>
      </c>
      <c r="F18" t="str">
        <f>VLOOKUP(E18,顧客一覧!$A$3:$B$23,2,FALSE)</f>
        <v>元喜産業</v>
      </c>
      <c r="G18">
        <v>202100</v>
      </c>
      <c r="H18" t="str">
        <f>VLOOKUP(G18,商品一覧!$A$3:$C$12,2,FALSE)</f>
        <v>比叡山の冷えシート(10枚)</v>
      </c>
      <c r="I18">
        <f>VLOOKUP(G18,商品一覧!$A$3:$C$12,3,FALSE)</f>
        <v>3000</v>
      </c>
      <c r="J18">
        <v>10</v>
      </c>
      <c r="K18" s="3">
        <f t="shared" si="0"/>
        <v>30000</v>
      </c>
    </row>
    <row r="19" spans="1:11" x14ac:dyDescent="0.4">
      <c r="A19">
        <v>6</v>
      </c>
      <c r="B19" s="2">
        <v>42930</v>
      </c>
      <c r="C19" s="8">
        <v>1214799</v>
      </c>
      <c r="D19" t="str">
        <f>VLOOKUP(C19,担当者一覧!$A$3:$B$102,2,FALSE)</f>
        <v>酒井　由美</v>
      </c>
      <c r="E19" s="10">
        <v>10127</v>
      </c>
      <c r="F19" t="str">
        <f>VLOOKUP(E19,顧客一覧!$A$3:$B$23,2,FALSE)</f>
        <v>元喜産業</v>
      </c>
      <c r="G19">
        <v>202120</v>
      </c>
      <c r="H19" t="str">
        <f>VLOOKUP(G19,商品一覧!$A$3:$C$12,2,FALSE)</f>
        <v>比叡山の冷えシート(20枚)</v>
      </c>
      <c r="I19">
        <f>VLOOKUP(G19,商品一覧!$A$3:$C$12,3,FALSE)</f>
        <v>5800</v>
      </c>
      <c r="J19">
        <v>10</v>
      </c>
      <c r="K19" s="3">
        <f t="shared" si="0"/>
        <v>58000</v>
      </c>
    </row>
    <row r="20" spans="1:11" x14ac:dyDescent="0.4">
      <c r="A20">
        <v>7</v>
      </c>
      <c r="B20" s="2">
        <v>42930</v>
      </c>
      <c r="C20" s="8">
        <v>1214812</v>
      </c>
      <c r="D20" t="str">
        <f>VLOOKUP(C20,担当者一覧!$A$3:$B$102,2,FALSE)</f>
        <v>上田　泰輝</v>
      </c>
      <c r="E20" s="10">
        <v>10128</v>
      </c>
      <c r="F20" t="str">
        <f>VLOOKUP(E20,顧客一覧!$A$3:$B$23,2,FALSE)</f>
        <v>赤坂商店</v>
      </c>
      <c r="G20">
        <v>202140</v>
      </c>
      <c r="H20" t="str">
        <f>VLOOKUP(G20,商品一覧!$A$3:$C$12,2,FALSE)</f>
        <v>富士山の天然空気(10缶)</v>
      </c>
      <c r="I20">
        <f>VLOOKUP(G20,商品一覧!$A$3:$C$12,3,FALSE)</f>
        <v>4500</v>
      </c>
      <c r="J20">
        <v>10</v>
      </c>
      <c r="K20" s="3">
        <f t="shared" si="0"/>
        <v>45000</v>
      </c>
    </row>
    <row r="21" spans="1:11" x14ac:dyDescent="0.4">
      <c r="A21">
        <v>7</v>
      </c>
      <c r="B21" s="2">
        <v>42930</v>
      </c>
      <c r="C21" s="8">
        <v>1214812</v>
      </c>
      <c r="D21" t="str">
        <f>VLOOKUP(C21,担当者一覧!$A$3:$B$102,2,FALSE)</f>
        <v>上田　泰輝</v>
      </c>
      <c r="E21" s="10">
        <v>10128</v>
      </c>
      <c r="F21" t="str">
        <f>VLOOKUP(E21,顧客一覧!$A$3:$B$23,2,FALSE)</f>
        <v>赤坂商店</v>
      </c>
      <c r="G21">
        <v>202080</v>
      </c>
      <c r="H21" t="str">
        <f>VLOOKUP(G21,商品一覧!$A$3:$C$12,2,FALSE)</f>
        <v>富士山の天然空気(20缶)</v>
      </c>
      <c r="I21">
        <f>VLOOKUP(G21,商品一覧!$A$3:$C$12,3,FALSE)</f>
        <v>8700</v>
      </c>
      <c r="J21">
        <v>10</v>
      </c>
      <c r="K21" s="3">
        <f t="shared" si="0"/>
        <v>87000</v>
      </c>
    </row>
    <row r="22" spans="1:11" x14ac:dyDescent="0.4">
      <c r="A22">
        <v>7</v>
      </c>
      <c r="B22" s="2">
        <v>42930</v>
      </c>
      <c r="C22" s="8">
        <v>1214812</v>
      </c>
      <c r="D22" t="str">
        <f>VLOOKUP(C22,担当者一覧!$A$3:$B$102,2,FALSE)</f>
        <v>上田　泰輝</v>
      </c>
      <c r="E22" s="10">
        <v>10128</v>
      </c>
      <c r="F22" t="str">
        <f>VLOOKUP(E22,顧客一覧!$A$3:$B$23,2,FALSE)</f>
        <v>赤坂商店</v>
      </c>
      <c r="G22">
        <v>202080</v>
      </c>
      <c r="H22" t="str">
        <f>VLOOKUP(G22,商品一覧!$A$3:$C$12,2,FALSE)</f>
        <v>富士山の天然空気(20缶)</v>
      </c>
      <c r="I22">
        <f>VLOOKUP(G22,商品一覧!$A$3:$C$12,3,FALSE)</f>
        <v>8700</v>
      </c>
      <c r="J22">
        <v>10</v>
      </c>
      <c r="K22" s="3">
        <f t="shared" si="0"/>
        <v>87000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workbookViewId="0">
      <selection activeCell="A17" sqref="A17"/>
    </sheetView>
  </sheetViews>
  <sheetFormatPr defaultRowHeight="18.75" x14ac:dyDescent="0.4"/>
  <cols>
    <col min="1" max="2" width="13" bestFit="1" customWidth="1"/>
    <col min="3" max="3" width="11.625" customWidth="1"/>
    <col min="4" max="4" width="11.375" customWidth="1"/>
    <col min="6" max="6" width="11.5" customWidth="1"/>
  </cols>
  <sheetData>
    <row r="1" spans="1:7" x14ac:dyDescent="0.4">
      <c r="A1" t="s">
        <v>25</v>
      </c>
      <c r="F1" t="s">
        <v>32</v>
      </c>
    </row>
    <row r="2" spans="1:7" x14ac:dyDescent="0.4">
      <c r="A2" t="s">
        <v>28</v>
      </c>
      <c r="B2" t="s">
        <v>29</v>
      </c>
      <c r="C2" t="s">
        <v>30</v>
      </c>
      <c r="D2" t="s">
        <v>31</v>
      </c>
      <c r="F2" t="s">
        <v>30</v>
      </c>
      <c r="G2" t="s">
        <v>31</v>
      </c>
    </row>
    <row r="3" spans="1:7" x14ac:dyDescent="0.4">
      <c r="A3" s="8">
        <v>1214765</v>
      </c>
      <c r="B3" t="s">
        <v>160</v>
      </c>
      <c r="C3" s="6">
        <v>3</v>
      </c>
      <c r="D3" s="7" t="str">
        <f>VLOOKUP(C3,$F$3:$G$10,2,FALSE)</f>
        <v>東京本社</v>
      </c>
      <c r="F3" s="9">
        <v>1</v>
      </c>
      <c r="G3" t="s">
        <v>0</v>
      </c>
    </row>
    <row r="4" spans="1:7" x14ac:dyDescent="0.4">
      <c r="A4" s="8">
        <v>1214766</v>
      </c>
      <c r="B4" t="s">
        <v>62</v>
      </c>
      <c r="C4" s="6">
        <v>7</v>
      </c>
      <c r="D4" s="7" t="str">
        <f t="shared" ref="D4:D67" si="0">VLOOKUP(C4,$F$3:$G$10,2,FALSE)</f>
        <v>大阪支社</v>
      </c>
      <c r="F4" s="9">
        <v>2</v>
      </c>
      <c r="G4" t="s">
        <v>1</v>
      </c>
    </row>
    <row r="5" spans="1:7" x14ac:dyDescent="0.4">
      <c r="A5" s="8">
        <v>1214767</v>
      </c>
      <c r="B5" t="s">
        <v>63</v>
      </c>
      <c r="C5" s="6">
        <v>4</v>
      </c>
      <c r="D5" s="7" t="str">
        <f t="shared" si="0"/>
        <v>横浜支店</v>
      </c>
      <c r="F5" s="9">
        <v>3</v>
      </c>
      <c r="G5" t="s">
        <v>2</v>
      </c>
    </row>
    <row r="6" spans="1:7" x14ac:dyDescent="0.4">
      <c r="A6" s="8">
        <v>1214768</v>
      </c>
      <c r="B6" t="s">
        <v>64</v>
      </c>
      <c r="C6" s="6">
        <v>7</v>
      </c>
      <c r="D6" s="7" t="str">
        <f t="shared" si="0"/>
        <v>大阪支社</v>
      </c>
      <c r="F6" s="9">
        <v>4</v>
      </c>
      <c r="G6" t="s">
        <v>7</v>
      </c>
    </row>
    <row r="7" spans="1:7" x14ac:dyDescent="0.4">
      <c r="A7" s="8">
        <v>1214769</v>
      </c>
      <c r="B7" t="s">
        <v>65</v>
      </c>
      <c r="C7" s="6">
        <v>5</v>
      </c>
      <c r="D7" s="7" t="str">
        <f t="shared" si="0"/>
        <v>静岡支店</v>
      </c>
      <c r="F7" s="9">
        <v>5</v>
      </c>
      <c r="G7" t="s">
        <v>3</v>
      </c>
    </row>
    <row r="8" spans="1:7" x14ac:dyDescent="0.4">
      <c r="A8" s="8">
        <v>1214770</v>
      </c>
      <c r="B8" t="s">
        <v>66</v>
      </c>
      <c r="C8" s="6">
        <v>3</v>
      </c>
      <c r="D8" s="7" t="str">
        <f t="shared" si="0"/>
        <v>東京本社</v>
      </c>
      <c r="F8" s="9">
        <v>6</v>
      </c>
      <c r="G8" t="s">
        <v>4</v>
      </c>
    </row>
    <row r="9" spans="1:7" x14ac:dyDescent="0.4">
      <c r="A9" s="8">
        <v>1214771</v>
      </c>
      <c r="B9" t="s">
        <v>143</v>
      </c>
      <c r="C9" s="6">
        <v>6</v>
      </c>
      <c r="D9" s="7" t="str">
        <f t="shared" si="0"/>
        <v>名古屋支社</v>
      </c>
      <c r="F9" s="9">
        <v>7</v>
      </c>
      <c r="G9" t="s">
        <v>5</v>
      </c>
    </row>
    <row r="10" spans="1:7" x14ac:dyDescent="0.4">
      <c r="A10" s="8">
        <v>1214772</v>
      </c>
      <c r="B10" t="s">
        <v>67</v>
      </c>
      <c r="C10" s="6">
        <v>8</v>
      </c>
      <c r="D10" s="7" t="str">
        <f t="shared" si="0"/>
        <v>福岡支店</v>
      </c>
      <c r="F10" s="9">
        <v>8</v>
      </c>
      <c r="G10" t="s">
        <v>6</v>
      </c>
    </row>
    <row r="11" spans="1:7" x14ac:dyDescent="0.4">
      <c r="A11" s="8">
        <v>1214773</v>
      </c>
      <c r="B11" t="s">
        <v>68</v>
      </c>
      <c r="C11" s="6">
        <v>1</v>
      </c>
      <c r="D11" s="7" t="str">
        <f t="shared" si="0"/>
        <v>札幌支店</v>
      </c>
    </row>
    <row r="12" spans="1:7" x14ac:dyDescent="0.4">
      <c r="A12" s="8">
        <v>1214774</v>
      </c>
      <c r="B12" t="s">
        <v>69</v>
      </c>
      <c r="C12" s="6">
        <v>3</v>
      </c>
      <c r="D12" s="7" t="str">
        <f t="shared" si="0"/>
        <v>東京本社</v>
      </c>
    </row>
    <row r="13" spans="1:7" x14ac:dyDescent="0.4">
      <c r="A13" s="8">
        <v>1214775</v>
      </c>
      <c r="B13" t="s">
        <v>70</v>
      </c>
      <c r="C13" s="6">
        <v>3</v>
      </c>
      <c r="D13" s="7" t="str">
        <f t="shared" si="0"/>
        <v>東京本社</v>
      </c>
    </row>
    <row r="14" spans="1:7" x14ac:dyDescent="0.4">
      <c r="A14" s="8">
        <v>1214776</v>
      </c>
      <c r="B14" t="s">
        <v>71</v>
      </c>
      <c r="C14" s="6">
        <v>8</v>
      </c>
      <c r="D14" s="7" t="str">
        <f t="shared" si="0"/>
        <v>福岡支店</v>
      </c>
    </row>
    <row r="15" spans="1:7" x14ac:dyDescent="0.4">
      <c r="A15" s="8">
        <v>1214777</v>
      </c>
      <c r="B15" t="s">
        <v>72</v>
      </c>
      <c r="C15" s="6">
        <v>2</v>
      </c>
      <c r="D15" s="7" t="str">
        <f t="shared" si="0"/>
        <v>仙台支店</v>
      </c>
    </row>
    <row r="16" spans="1:7" x14ac:dyDescent="0.4">
      <c r="A16" s="8">
        <v>1214778</v>
      </c>
      <c r="B16" t="s">
        <v>73</v>
      </c>
      <c r="C16" s="6">
        <v>3</v>
      </c>
      <c r="D16" s="7" t="str">
        <f t="shared" si="0"/>
        <v>東京本社</v>
      </c>
    </row>
    <row r="17" spans="1:4" x14ac:dyDescent="0.4">
      <c r="A17" s="8">
        <v>1214779</v>
      </c>
      <c r="B17" t="s">
        <v>144</v>
      </c>
      <c r="C17" s="6">
        <v>6</v>
      </c>
      <c r="D17" s="7" t="str">
        <f t="shared" si="0"/>
        <v>名古屋支社</v>
      </c>
    </row>
    <row r="18" spans="1:4" x14ac:dyDescent="0.4">
      <c r="A18" s="8">
        <v>1214780</v>
      </c>
      <c r="B18" t="s">
        <v>145</v>
      </c>
      <c r="C18" s="6">
        <v>5</v>
      </c>
      <c r="D18" s="7" t="str">
        <f t="shared" si="0"/>
        <v>静岡支店</v>
      </c>
    </row>
    <row r="19" spans="1:4" x14ac:dyDescent="0.4">
      <c r="A19" s="8">
        <v>1214781</v>
      </c>
      <c r="B19" t="s">
        <v>146</v>
      </c>
      <c r="C19" s="6">
        <v>7</v>
      </c>
      <c r="D19" s="7" t="str">
        <f t="shared" si="0"/>
        <v>大阪支社</v>
      </c>
    </row>
    <row r="20" spans="1:4" x14ac:dyDescent="0.4">
      <c r="A20" s="8">
        <v>1214782</v>
      </c>
      <c r="B20" t="s">
        <v>74</v>
      </c>
      <c r="C20" s="6">
        <v>7</v>
      </c>
      <c r="D20" s="7" t="str">
        <f t="shared" si="0"/>
        <v>大阪支社</v>
      </c>
    </row>
    <row r="21" spans="1:4" x14ac:dyDescent="0.4">
      <c r="A21" s="8">
        <v>1214783</v>
      </c>
      <c r="B21" t="s">
        <v>75</v>
      </c>
      <c r="C21" s="6">
        <v>4</v>
      </c>
      <c r="D21" s="7" t="str">
        <f t="shared" si="0"/>
        <v>横浜支店</v>
      </c>
    </row>
    <row r="22" spans="1:4" x14ac:dyDescent="0.4">
      <c r="A22" s="8">
        <v>1214784</v>
      </c>
      <c r="B22" t="s">
        <v>76</v>
      </c>
      <c r="C22" s="6">
        <v>1</v>
      </c>
      <c r="D22" s="7" t="str">
        <f t="shared" si="0"/>
        <v>札幌支店</v>
      </c>
    </row>
    <row r="23" spans="1:4" x14ac:dyDescent="0.4">
      <c r="A23" s="8">
        <v>1214785</v>
      </c>
      <c r="B23" t="s">
        <v>77</v>
      </c>
      <c r="C23" s="6">
        <v>3</v>
      </c>
      <c r="D23" s="7" t="str">
        <f t="shared" si="0"/>
        <v>東京本社</v>
      </c>
    </row>
    <row r="24" spans="1:4" x14ac:dyDescent="0.4">
      <c r="A24" s="8">
        <v>1214786</v>
      </c>
      <c r="B24" t="s">
        <v>78</v>
      </c>
      <c r="C24" s="6">
        <v>3</v>
      </c>
      <c r="D24" s="7" t="str">
        <f t="shared" si="0"/>
        <v>東京本社</v>
      </c>
    </row>
    <row r="25" spans="1:4" x14ac:dyDescent="0.4">
      <c r="A25" s="8">
        <v>1214787</v>
      </c>
      <c r="B25" t="s">
        <v>147</v>
      </c>
      <c r="C25" s="6">
        <v>7</v>
      </c>
      <c r="D25" s="7" t="str">
        <f t="shared" si="0"/>
        <v>大阪支社</v>
      </c>
    </row>
    <row r="26" spans="1:4" x14ac:dyDescent="0.4">
      <c r="A26" s="8">
        <v>1214788</v>
      </c>
      <c r="B26" t="s">
        <v>79</v>
      </c>
      <c r="C26" s="6">
        <v>6</v>
      </c>
      <c r="D26" s="7" t="str">
        <f t="shared" si="0"/>
        <v>名古屋支社</v>
      </c>
    </row>
    <row r="27" spans="1:4" x14ac:dyDescent="0.4">
      <c r="A27" s="8">
        <v>1214789</v>
      </c>
      <c r="B27" t="s">
        <v>80</v>
      </c>
      <c r="C27" s="6">
        <v>2</v>
      </c>
      <c r="D27" s="7" t="str">
        <f t="shared" si="0"/>
        <v>仙台支店</v>
      </c>
    </row>
    <row r="28" spans="1:4" x14ac:dyDescent="0.4">
      <c r="A28" s="8">
        <v>1214790</v>
      </c>
      <c r="B28" t="s">
        <v>81</v>
      </c>
      <c r="C28" s="6">
        <v>3</v>
      </c>
      <c r="D28" s="7" t="str">
        <f t="shared" si="0"/>
        <v>東京本社</v>
      </c>
    </row>
    <row r="29" spans="1:4" x14ac:dyDescent="0.4">
      <c r="A29" s="8">
        <v>1214791</v>
      </c>
      <c r="B29" t="s">
        <v>82</v>
      </c>
      <c r="C29" s="6">
        <v>6</v>
      </c>
      <c r="D29" s="7" t="str">
        <f t="shared" si="0"/>
        <v>名古屋支社</v>
      </c>
    </row>
    <row r="30" spans="1:4" x14ac:dyDescent="0.4">
      <c r="A30" s="8">
        <v>1214792</v>
      </c>
      <c r="B30" t="s">
        <v>83</v>
      </c>
      <c r="C30" s="6">
        <v>8</v>
      </c>
      <c r="D30" s="7" t="str">
        <f t="shared" si="0"/>
        <v>福岡支店</v>
      </c>
    </row>
    <row r="31" spans="1:4" x14ac:dyDescent="0.4">
      <c r="A31" s="8">
        <v>1214793</v>
      </c>
      <c r="B31" t="s">
        <v>84</v>
      </c>
      <c r="C31" s="6">
        <v>7</v>
      </c>
      <c r="D31" s="7" t="str">
        <f t="shared" si="0"/>
        <v>大阪支社</v>
      </c>
    </row>
    <row r="32" spans="1:4" x14ac:dyDescent="0.4">
      <c r="A32" s="8">
        <v>1214794</v>
      </c>
      <c r="B32" t="s">
        <v>85</v>
      </c>
      <c r="C32" s="6">
        <v>5</v>
      </c>
      <c r="D32" s="7" t="str">
        <f t="shared" si="0"/>
        <v>静岡支店</v>
      </c>
    </row>
    <row r="33" spans="1:4" x14ac:dyDescent="0.4">
      <c r="A33" s="8">
        <v>1214795</v>
      </c>
      <c r="B33" t="s">
        <v>86</v>
      </c>
      <c r="C33" s="6">
        <v>7</v>
      </c>
      <c r="D33" s="7" t="str">
        <f t="shared" si="0"/>
        <v>大阪支社</v>
      </c>
    </row>
    <row r="34" spans="1:4" x14ac:dyDescent="0.4">
      <c r="A34" s="8">
        <v>1214796</v>
      </c>
      <c r="B34" t="s">
        <v>87</v>
      </c>
      <c r="C34" s="6">
        <v>2</v>
      </c>
      <c r="D34" s="7" t="str">
        <f t="shared" si="0"/>
        <v>仙台支店</v>
      </c>
    </row>
    <row r="35" spans="1:4" x14ac:dyDescent="0.4">
      <c r="A35" s="8">
        <v>1214797</v>
      </c>
      <c r="B35" t="s">
        <v>88</v>
      </c>
      <c r="C35" s="6">
        <v>3</v>
      </c>
      <c r="D35" s="7" t="str">
        <f t="shared" si="0"/>
        <v>東京本社</v>
      </c>
    </row>
    <row r="36" spans="1:4" x14ac:dyDescent="0.4">
      <c r="A36" s="8">
        <v>1214798</v>
      </c>
      <c r="B36" t="s">
        <v>89</v>
      </c>
      <c r="C36" s="6">
        <v>1</v>
      </c>
      <c r="D36" s="7" t="str">
        <f t="shared" si="0"/>
        <v>札幌支店</v>
      </c>
    </row>
    <row r="37" spans="1:4" x14ac:dyDescent="0.4">
      <c r="A37" s="8">
        <v>1214799</v>
      </c>
      <c r="B37" t="s">
        <v>90</v>
      </c>
      <c r="C37" s="6">
        <v>3</v>
      </c>
      <c r="D37" s="7" t="str">
        <f t="shared" si="0"/>
        <v>東京本社</v>
      </c>
    </row>
    <row r="38" spans="1:4" x14ac:dyDescent="0.4">
      <c r="A38" s="8">
        <v>1214800</v>
      </c>
      <c r="B38" t="s">
        <v>148</v>
      </c>
      <c r="C38" s="6">
        <v>6</v>
      </c>
      <c r="D38" s="7" t="str">
        <f t="shared" si="0"/>
        <v>名古屋支社</v>
      </c>
    </row>
    <row r="39" spans="1:4" x14ac:dyDescent="0.4">
      <c r="A39" s="8">
        <v>1214801</v>
      </c>
      <c r="B39" t="s">
        <v>91</v>
      </c>
      <c r="C39" s="6">
        <v>4</v>
      </c>
      <c r="D39" s="7" t="str">
        <f t="shared" si="0"/>
        <v>横浜支店</v>
      </c>
    </row>
    <row r="40" spans="1:4" x14ac:dyDescent="0.4">
      <c r="A40" s="8">
        <v>1214802</v>
      </c>
      <c r="B40" t="s">
        <v>92</v>
      </c>
      <c r="C40" s="6">
        <v>7</v>
      </c>
      <c r="D40" s="7" t="str">
        <f t="shared" si="0"/>
        <v>大阪支社</v>
      </c>
    </row>
    <row r="41" spans="1:4" x14ac:dyDescent="0.4">
      <c r="A41" s="8">
        <v>1214803</v>
      </c>
      <c r="B41" t="s">
        <v>93</v>
      </c>
      <c r="C41" s="6">
        <v>3</v>
      </c>
      <c r="D41" s="7" t="str">
        <f t="shared" si="0"/>
        <v>東京本社</v>
      </c>
    </row>
    <row r="42" spans="1:4" x14ac:dyDescent="0.4">
      <c r="A42" s="8">
        <v>1214804</v>
      </c>
      <c r="B42" t="s">
        <v>149</v>
      </c>
      <c r="C42" s="6">
        <v>5</v>
      </c>
      <c r="D42" s="7" t="str">
        <f t="shared" si="0"/>
        <v>静岡支店</v>
      </c>
    </row>
    <row r="43" spans="1:4" x14ac:dyDescent="0.4">
      <c r="A43" s="8">
        <v>1214805</v>
      </c>
      <c r="B43" t="s">
        <v>150</v>
      </c>
      <c r="C43" s="6">
        <v>5</v>
      </c>
      <c r="D43" s="7" t="str">
        <f t="shared" si="0"/>
        <v>静岡支店</v>
      </c>
    </row>
    <row r="44" spans="1:4" x14ac:dyDescent="0.4">
      <c r="A44" s="8">
        <v>1214806</v>
      </c>
      <c r="B44" t="s">
        <v>94</v>
      </c>
      <c r="C44" s="6">
        <v>1</v>
      </c>
      <c r="D44" s="7" t="str">
        <f t="shared" si="0"/>
        <v>札幌支店</v>
      </c>
    </row>
    <row r="45" spans="1:4" x14ac:dyDescent="0.4">
      <c r="A45" s="8">
        <v>1214807</v>
      </c>
      <c r="B45" t="s">
        <v>151</v>
      </c>
      <c r="C45" s="6">
        <v>7</v>
      </c>
      <c r="D45" s="7" t="str">
        <f t="shared" si="0"/>
        <v>大阪支社</v>
      </c>
    </row>
    <row r="46" spans="1:4" x14ac:dyDescent="0.4">
      <c r="A46" s="8">
        <v>1214808</v>
      </c>
      <c r="B46" t="s">
        <v>95</v>
      </c>
      <c r="C46" s="6">
        <v>1</v>
      </c>
      <c r="D46" s="7" t="str">
        <f t="shared" si="0"/>
        <v>札幌支店</v>
      </c>
    </row>
    <row r="47" spans="1:4" x14ac:dyDescent="0.4">
      <c r="A47" s="8">
        <v>1214809</v>
      </c>
      <c r="B47" t="s">
        <v>96</v>
      </c>
      <c r="C47" s="6">
        <v>1</v>
      </c>
      <c r="D47" s="7" t="str">
        <f t="shared" si="0"/>
        <v>札幌支店</v>
      </c>
    </row>
    <row r="48" spans="1:4" x14ac:dyDescent="0.4">
      <c r="A48" s="8">
        <v>1214810</v>
      </c>
      <c r="B48" t="s">
        <v>97</v>
      </c>
      <c r="C48" s="6">
        <v>6</v>
      </c>
      <c r="D48" s="7" t="str">
        <f t="shared" si="0"/>
        <v>名古屋支社</v>
      </c>
    </row>
    <row r="49" spans="1:4" x14ac:dyDescent="0.4">
      <c r="A49" s="8">
        <v>1214811</v>
      </c>
      <c r="B49" t="s">
        <v>98</v>
      </c>
      <c r="C49" s="6">
        <v>4</v>
      </c>
      <c r="D49" s="7" t="str">
        <f t="shared" si="0"/>
        <v>横浜支店</v>
      </c>
    </row>
    <row r="50" spans="1:4" x14ac:dyDescent="0.4">
      <c r="A50" s="8">
        <v>1214812</v>
      </c>
      <c r="B50" t="s">
        <v>99</v>
      </c>
      <c r="C50" s="6">
        <v>2</v>
      </c>
      <c r="D50" s="7" t="str">
        <f t="shared" si="0"/>
        <v>仙台支店</v>
      </c>
    </row>
    <row r="51" spans="1:4" x14ac:dyDescent="0.4">
      <c r="A51" s="8">
        <v>1214813</v>
      </c>
      <c r="B51" t="s">
        <v>100</v>
      </c>
      <c r="C51" s="6">
        <v>4</v>
      </c>
      <c r="D51" s="7" t="str">
        <f t="shared" si="0"/>
        <v>横浜支店</v>
      </c>
    </row>
    <row r="52" spans="1:4" x14ac:dyDescent="0.4">
      <c r="A52" s="8">
        <v>1214814</v>
      </c>
      <c r="B52" t="s">
        <v>101</v>
      </c>
      <c r="C52" s="6">
        <v>3</v>
      </c>
      <c r="D52" s="7" t="str">
        <f t="shared" si="0"/>
        <v>東京本社</v>
      </c>
    </row>
    <row r="53" spans="1:4" x14ac:dyDescent="0.4">
      <c r="A53" s="8">
        <v>1214815</v>
      </c>
      <c r="B53" t="s">
        <v>152</v>
      </c>
      <c r="C53" s="6">
        <v>2</v>
      </c>
      <c r="D53" s="7" t="str">
        <f t="shared" si="0"/>
        <v>仙台支店</v>
      </c>
    </row>
    <row r="54" spans="1:4" x14ac:dyDescent="0.4">
      <c r="A54" s="8">
        <v>1214816</v>
      </c>
      <c r="B54" t="s">
        <v>102</v>
      </c>
      <c r="C54" s="6">
        <v>4</v>
      </c>
      <c r="D54" s="7" t="str">
        <f t="shared" si="0"/>
        <v>横浜支店</v>
      </c>
    </row>
    <row r="55" spans="1:4" x14ac:dyDescent="0.4">
      <c r="A55" s="8">
        <v>1214817</v>
      </c>
      <c r="B55" t="s">
        <v>103</v>
      </c>
      <c r="C55" s="6">
        <v>3</v>
      </c>
      <c r="D55" s="7" t="str">
        <f t="shared" si="0"/>
        <v>東京本社</v>
      </c>
    </row>
    <row r="56" spans="1:4" x14ac:dyDescent="0.4">
      <c r="A56" s="8">
        <v>1214818</v>
      </c>
      <c r="B56" t="s">
        <v>104</v>
      </c>
      <c r="C56" s="6">
        <v>7</v>
      </c>
      <c r="D56" s="7" t="str">
        <f t="shared" si="0"/>
        <v>大阪支社</v>
      </c>
    </row>
    <row r="57" spans="1:4" x14ac:dyDescent="0.4">
      <c r="A57" s="8">
        <v>1214819</v>
      </c>
      <c r="B57" t="s">
        <v>105</v>
      </c>
      <c r="C57" s="6">
        <v>4</v>
      </c>
      <c r="D57" s="7" t="str">
        <f t="shared" si="0"/>
        <v>横浜支店</v>
      </c>
    </row>
    <row r="58" spans="1:4" x14ac:dyDescent="0.4">
      <c r="A58" s="8">
        <v>1214820</v>
      </c>
      <c r="B58" t="s">
        <v>153</v>
      </c>
      <c r="C58" s="6">
        <v>6</v>
      </c>
      <c r="D58" s="7" t="str">
        <f t="shared" si="0"/>
        <v>名古屋支社</v>
      </c>
    </row>
    <row r="59" spans="1:4" x14ac:dyDescent="0.4">
      <c r="A59" s="8">
        <v>1214821</v>
      </c>
      <c r="B59" t="s">
        <v>106</v>
      </c>
      <c r="C59" s="6">
        <v>3</v>
      </c>
      <c r="D59" s="7" t="str">
        <f t="shared" si="0"/>
        <v>東京本社</v>
      </c>
    </row>
    <row r="60" spans="1:4" x14ac:dyDescent="0.4">
      <c r="A60" s="8">
        <v>1214822</v>
      </c>
      <c r="B60" t="s">
        <v>107</v>
      </c>
      <c r="C60" s="6">
        <v>3</v>
      </c>
      <c r="D60" s="7" t="str">
        <f t="shared" si="0"/>
        <v>東京本社</v>
      </c>
    </row>
    <row r="61" spans="1:4" x14ac:dyDescent="0.4">
      <c r="A61" s="8">
        <v>1214823</v>
      </c>
      <c r="B61" t="s">
        <v>108</v>
      </c>
      <c r="C61" s="6">
        <v>4</v>
      </c>
      <c r="D61" s="7" t="str">
        <f t="shared" si="0"/>
        <v>横浜支店</v>
      </c>
    </row>
    <row r="62" spans="1:4" x14ac:dyDescent="0.4">
      <c r="A62" s="8">
        <v>1214824</v>
      </c>
      <c r="B62" t="s">
        <v>109</v>
      </c>
      <c r="C62" s="6">
        <v>8</v>
      </c>
      <c r="D62" s="7" t="str">
        <f t="shared" si="0"/>
        <v>福岡支店</v>
      </c>
    </row>
    <row r="63" spans="1:4" x14ac:dyDescent="0.4">
      <c r="A63" s="8">
        <v>1214825</v>
      </c>
      <c r="B63" t="s">
        <v>110</v>
      </c>
      <c r="C63" s="6">
        <v>6</v>
      </c>
      <c r="D63" s="7" t="str">
        <f t="shared" si="0"/>
        <v>名古屋支社</v>
      </c>
    </row>
    <row r="64" spans="1:4" x14ac:dyDescent="0.4">
      <c r="A64" s="8">
        <v>1214826</v>
      </c>
      <c r="B64" t="s">
        <v>111</v>
      </c>
      <c r="C64" s="6">
        <v>8</v>
      </c>
      <c r="D64" s="7" t="str">
        <f t="shared" si="0"/>
        <v>福岡支店</v>
      </c>
    </row>
    <row r="65" spans="1:4" x14ac:dyDescent="0.4">
      <c r="A65" s="8">
        <v>1214827</v>
      </c>
      <c r="B65" t="s">
        <v>112</v>
      </c>
      <c r="C65" s="6">
        <v>8</v>
      </c>
      <c r="D65" s="7" t="str">
        <f t="shared" si="0"/>
        <v>福岡支店</v>
      </c>
    </row>
    <row r="66" spans="1:4" x14ac:dyDescent="0.4">
      <c r="A66" s="8">
        <v>1214828</v>
      </c>
      <c r="B66" t="s">
        <v>113</v>
      </c>
      <c r="C66" s="6">
        <v>8</v>
      </c>
      <c r="D66" s="7" t="str">
        <f t="shared" si="0"/>
        <v>福岡支店</v>
      </c>
    </row>
    <row r="67" spans="1:4" x14ac:dyDescent="0.4">
      <c r="A67" s="8">
        <v>1214829</v>
      </c>
      <c r="B67" t="s">
        <v>114</v>
      </c>
      <c r="C67" s="6">
        <v>7</v>
      </c>
      <c r="D67" s="7" t="str">
        <f t="shared" si="0"/>
        <v>大阪支社</v>
      </c>
    </row>
    <row r="68" spans="1:4" x14ac:dyDescent="0.4">
      <c r="A68" s="8">
        <v>1214830</v>
      </c>
      <c r="B68" t="s">
        <v>115</v>
      </c>
      <c r="C68" s="6">
        <v>2</v>
      </c>
      <c r="D68" s="7" t="str">
        <f t="shared" ref="D68:D102" si="1">VLOOKUP(C68,$F$3:$G$10,2,FALSE)</f>
        <v>仙台支店</v>
      </c>
    </row>
    <row r="69" spans="1:4" x14ac:dyDescent="0.4">
      <c r="A69" s="8">
        <v>1214831</v>
      </c>
      <c r="B69" t="s">
        <v>116</v>
      </c>
      <c r="C69" s="6">
        <v>7</v>
      </c>
      <c r="D69" s="7" t="str">
        <f t="shared" si="1"/>
        <v>大阪支社</v>
      </c>
    </row>
    <row r="70" spans="1:4" x14ac:dyDescent="0.4">
      <c r="A70" s="8">
        <v>1214832</v>
      </c>
      <c r="B70" t="s">
        <v>154</v>
      </c>
      <c r="C70" s="6">
        <v>4</v>
      </c>
      <c r="D70" s="7" t="str">
        <f t="shared" si="1"/>
        <v>横浜支店</v>
      </c>
    </row>
    <row r="71" spans="1:4" x14ac:dyDescent="0.4">
      <c r="A71" s="8">
        <v>1214833</v>
      </c>
      <c r="B71" t="s">
        <v>117</v>
      </c>
      <c r="C71" s="6">
        <v>5</v>
      </c>
      <c r="D71" s="7" t="str">
        <f t="shared" si="1"/>
        <v>静岡支店</v>
      </c>
    </row>
    <row r="72" spans="1:4" x14ac:dyDescent="0.4">
      <c r="A72" s="8">
        <v>1214834</v>
      </c>
      <c r="B72" t="s">
        <v>118</v>
      </c>
      <c r="C72" s="6">
        <v>8</v>
      </c>
      <c r="D72" s="7" t="str">
        <f t="shared" si="1"/>
        <v>福岡支店</v>
      </c>
    </row>
    <row r="73" spans="1:4" x14ac:dyDescent="0.4">
      <c r="A73" s="8">
        <v>1214835</v>
      </c>
      <c r="B73" t="s">
        <v>119</v>
      </c>
      <c r="C73" s="6">
        <v>2</v>
      </c>
      <c r="D73" s="7" t="str">
        <f t="shared" si="1"/>
        <v>仙台支店</v>
      </c>
    </row>
    <row r="74" spans="1:4" x14ac:dyDescent="0.4">
      <c r="A74" s="8">
        <v>1214836</v>
      </c>
      <c r="B74" t="s">
        <v>120</v>
      </c>
      <c r="C74" s="6">
        <v>1</v>
      </c>
      <c r="D74" s="7" t="str">
        <f t="shared" si="1"/>
        <v>札幌支店</v>
      </c>
    </row>
    <row r="75" spans="1:4" x14ac:dyDescent="0.4">
      <c r="A75" s="8">
        <v>1214837</v>
      </c>
      <c r="B75" t="s">
        <v>121</v>
      </c>
      <c r="C75" s="6">
        <v>7</v>
      </c>
      <c r="D75" s="7" t="str">
        <f t="shared" si="1"/>
        <v>大阪支社</v>
      </c>
    </row>
    <row r="76" spans="1:4" x14ac:dyDescent="0.4">
      <c r="A76" s="8">
        <v>1214838</v>
      </c>
      <c r="B76" t="s">
        <v>122</v>
      </c>
      <c r="C76" s="6">
        <v>6</v>
      </c>
      <c r="D76" s="7" t="str">
        <f t="shared" si="1"/>
        <v>名古屋支社</v>
      </c>
    </row>
    <row r="77" spans="1:4" x14ac:dyDescent="0.4">
      <c r="A77" s="8">
        <v>1214839</v>
      </c>
      <c r="B77" t="s">
        <v>123</v>
      </c>
      <c r="C77" s="6">
        <v>7</v>
      </c>
      <c r="D77" s="7" t="str">
        <f t="shared" si="1"/>
        <v>大阪支社</v>
      </c>
    </row>
    <row r="78" spans="1:4" x14ac:dyDescent="0.4">
      <c r="A78" s="8">
        <v>1214840</v>
      </c>
      <c r="B78" t="s">
        <v>124</v>
      </c>
      <c r="C78" s="6">
        <v>8</v>
      </c>
      <c r="D78" s="7" t="str">
        <f t="shared" si="1"/>
        <v>福岡支店</v>
      </c>
    </row>
    <row r="79" spans="1:4" x14ac:dyDescent="0.4">
      <c r="A79" s="8">
        <v>1214841</v>
      </c>
      <c r="B79" t="s">
        <v>125</v>
      </c>
      <c r="C79" s="6">
        <v>3</v>
      </c>
      <c r="D79" s="7" t="str">
        <f t="shared" si="1"/>
        <v>東京本社</v>
      </c>
    </row>
    <row r="80" spans="1:4" x14ac:dyDescent="0.4">
      <c r="A80" s="8">
        <v>1214842</v>
      </c>
      <c r="B80" t="s">
        <v>126</v>
      </c>
      <c r="C80" s="6">
        <v>2</v>
      </c>
      <c r="D80" s="7" t="str">
        <f t="shared" si="1"/>
        <v>仙台支店</v>
      </c>
    </row>
    <row r="81" spans="1:4" x14ac:dyDescent="0.4">
      <c r="A81" s="8">
        <v>1214843</v>
      </c>
      <c r="B81" t="s">
        <v>127</v>
      </c>
      <c r="C81" s="6">
        <v>8</v>
      </c>
      <c r="D81" s="7" t="str">
        <f t="shared" si="1"/>
        <v>福岡支店</v>
      </c>
    </row>
    <row r="82" spans="1:4" x14ac:dyDescent="0.4">
      <c r="A82" s="8">
        <v>1214844</v>
      </c>
      <c r="B82" t="s">
        <v>128</v>
      </c>
      <c r="C82" s="6">
        <v>7</v>
      </c>
      <c r="D82" s="7" t="str">
        <f t="shared" si="1"/>
        <v>大阪支社</v>
      </c>
    </row>
    <row r="83" spans="1:4" x14ac:dyDescent="0.4">
      <c r="A83" s="8">
        <v>1214845</v>
      </c>
      <c r="B83" t="s">
        <v>129</v>
      </c>
      <c r="C83" s="6">
        <v>7</v>
      </c>
      <c r="D83" s="7" t="str">
        <f t="shared" si="1"/>
        <v>大阪支社</v>
      </c>
    </row>
    <row r="84" spans="1:4" x14ac:dyDescent="0.4">
      <c r="A84" s="8">
        <v>1214846</v>
      </c>
      <c r="B84" t="s">
        <v>155</v>
      </c>
      <c r="C84" s="6">
        <v>2</v>
      </c>
      <c r="D84" s="7" t="str">
        <f t="shared" si="1"/>
        <v>仙台支店</v>
      </c>
    </row>
    <row r="85" spans="1:4" x14ac:dyDescent="0.4">
      <c r="A85" s="8">
        <v>1214847</v>
      </c>
      <c r="B85" t="s">
        <v>20</v>
      </c>
      <c r="C85" s="6">
        <v>1</v>
      </c>
      <c r="D85" s="7" t="str">
        <f t="shared" si="1"/>
        <v>札幌支店</v>
      </c>
    </row>
    <row r="86" spans="1:4" x14ac:dyDescent="0.4">
      <c r="A86" s="8">
        <v>1214848</v>
      </c>
      <c r="B86" t="s">
        <v>130</v>
      </c>
      <c r="C86" s="6">
        <v>3</v>
      </c>
      <c r="D86" s="7" t="str">
        <f t="shared" si="1"/>
        <v>東京本社</v>
      </c>
    </row>
    <row r="87" spans="1:4" x14ac:dyDescent="0.4">
      <c r="A87" s="8">
        <v>1214849</v>
      </c>
      <c r="B87" t="s">
        <v>131</v>
      </c>
      <c r="C87" s="6">
        <v>6</v>
      </c>
      <c r="D87" s="7" t="str">
        <f t="shared" si="1"/>
        <v>名古屋支社</v>
      </c>
    </row>
    <row r="88" spans="1:4" x14ac:dyDescent="0.4">
      <c r="A88" s="8">
        <v>1214850</v>
      </c>
      <c r="B88" t="s">
        <v>156</v>
      </c>
      <c r="C88" s="6">
        <v>3</v>
      </c>
      <c r="D88" s="7" t="str">
        <f t="shared" si="1"/>
        <v>東京本社</v>
      </c>
    </row>
    <row r="89" spans="1:4" x14ac:dyDescent="0.4">
      <c r="A89" s="8">
        <v>1214851</v>
      </c>
      <c r="B89" t="s">
        <v>157</v>
      </c>
      <c r="C89" s="6">
        <v>3</v>
      </c>
      <c r="D89" s="7" t="str">
        <f t="shared" si="1"/>
        <v>東京本社</v>
      </c>
    </row>
    <row r="90" spans="1:4" x14ac:dyDescent="0.4">
      <c r="A90" s="8">
        <v>1214852</v>
      </c>
      <c r="B90" t="s">
        <v>132</v>
      </c>
      <c r="C90" s="6">
        <v>4</v>
      </c>
      <c r="D90" s="7" t="str">
        <f t="shared" si="1"/>
        <v>横浜支店</v>
      </c>
    </row>
    <row r="91" spans="1:4" x14ac:dyDescent="0.4">
      <c r="A91" s="8">
        <v>1214853</v>
      </c>
      <c r="B91" t="s">
        <v>133</v>
      </c>
      <c r="C91" s="6">
        <v>6</v>
      </c>
      <c r="D91" s="7" t="str">
        <f t="shared" si="1"/>
        <v>名古屋支社</v>
      </c>
    </row>
    <row r="92" spans="1:4" x14ac:dyDescent="0.4">
      <c r="A92" s="8">
        <v>1214854</v>
      </c>
      <c r="B92" t="s">
        <v>134</v>
      </c>
      <c r="C92" s="6">
        <v>3</v>
      </c>
      <c r="D92" s="7" t="str">
        <f t="shared" si="1"/>
        <v>東京本社</v>
      </c>
    </row>
    <row r="93" spans="1:4" x14ac:dyDescent="0.4">
      <c r="A93" s="8">
        <v>1214855</v>
      </c>
      <c r="B93" t="s">
        <v>135</v>
      </c>
      <c r="C93" s="6">
        <v>2</v>
      </c>
      <c r="D93" s="7" t="str">
        <f t="shared" si="1"/>
        <v>仙台支店</v>
      </c>
    </row>
    <row r="94" spans="1:4" x14ac:dyDescent="0.4">
      <c r="A94" s="8">
        <v>1214856</v>
      </c>
      <c r="B94" t="s">
        <v>136</v>
      </c>
      <c r="C94" s="6">
        <v>5</v>
      </c>
      <c r="D94" s="7" t="str">
        <f t="shared" si="1"/>
        <v>静岡支店</v>
      </c>
    </row>
    <row r="95" spans="1:4" x14ac:dyDescent="0.4">
      <c r="A95" s="8">
        <v>1214857</v>
      </c>
      <c r="B95" t="s">
        <v>137</v>
      </c>
      <c r="C95" s="6">
        <v>8</v>
      </c>
      <c r="D95" s="7" t="str">
        <f t="shared" si="1"/>
        <v>福岡支店</v>
      </c>
    </row>
    <row r="96" spans="1:4" x14ac:dyDescent="0.4">
      <c r="A96" s="8">
        <v>1214858</v>
      </c>
      <c r="B96" t="s">
        <v>138</v>
      </c>
      <c r="C96" s="6">
        <v>8</v>
      </c>
      <c r="D96" s="7" t="str">
        <f t="shared" si="1"/>
        <v>福岡支店</v>
      </c>
    </row>
    <row r="97" spans="1:4" x14ac:dyDescent="0.4">
      <c r="A97" s="8">
        <v>1214859</v>
      </c>
      <c r="B97" t="s">
        <v>139</v>
      </c>
      <c r="C97" s="6">
        <v>4</v>
      </c>
      <c r="D97" s="7" t="str">
        <f t="shared" si="1"/>
        <v>横浜支店</v>
      </c>
    </row>
    <row r="98" spans="1:4" x14ac:dyDescent="0.4">
      <c r="A98" s="8">
        <v>1214860</v>
      </c>
      <c r="B98" t="s">
        <v>140</v>
      </c>
      <c r="C98" s="6">
        <v>5</v>
      </c>
      <c r="D98" s="7" t="str">
        <f t="shared" si="1"/>
        <v>静岡支店</v>
      </c>
    </row>
    <row r="99" spans="1:4" x14ac:dyDescent="0.4">
      <c r="A99" s="8">
        <v>1214861</v>
      </c>
      <c r="B99" t="s">
        <v>158</v>
      </c>
      <c r="C99" s="6">
        <v>1</v>
      </c>
      <c r="D99" s="7" t="str">
        <f t="shared" si="1"/>
        <v>札幌支店</v>
      </c>
    </row>
    <row r="100" spans="1:4" x14ac:dyDescent="0.4">
      <c r="A100" s="8">
        <v>1214862</v>
      </c>
      <c r="B100" t="s">
        <v>141</v>
      </c>
      <c r="C100" s="6">
        <v>6</v>
      </c>
      <c r="D100" s="7" t="str">
        <f t="shared" si="1"/>
        <v>名古屋支社</v>
      </c>
    </row>
    <row r="101" spans="1:4" x14ac:dyDescent="0.4">
      <c r="A101" s="8">
        <v>1214863</v>
      </c>
      <c r="B101" t="s">
        <v>159</v>
      </c>
      <c r="C101" s="6">
        <v>4</v>
      </c>
      <c r="D101" s="7" t="str">
        <f t="shared" si="1"/>
        <v>横浜支店</v>
      </c>
    </row>
    <row r="102" spans="1:4" x14ac:dyDescent="0.4">
      <c r="A102" s="8">
        <v>1214864</v>
      </c>
      <c r="B102" t="s">
        <v>142</v>
      </c>
      <c r="C102" s="6">
        <v>5</v>
      </c>
      <c r="D102" s="7" t="str">
        <f t="shared" si="1"/>
        <v>静岡支店</v>
      </c>
    </row>
  </sheetData>
  <dataConsolidate/>
  <phoneticPr fontId="3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workbookViewId="0">
      <selection activeCell="A3" sqref="A3:A23"/>
    </sheetView>
  </sheetViews>
  <sheetFormatPr defaultRowHeight="18.75" x14ac:dyDescent="0.4"/>
  <sheetData>
    <row r="1" spans="1:2" x14ac:dyDescent="0.4">
      <c r="A1" t="s">
        <v>26</v>
      </c>
    </row>
    <row r="2" spans="1:2" x14ac:dyDescent="0.4">
      <c r="A2" t="s">
        <v>33</v>
      </c>
      <c r="B2" t="s">
        <v>34</v>
      </c>
    </row>
    <row r="3" spans="1:2" x14ac:dyDescent="0.4">
      <c r="A3" s="10">
        <v>10120</v>
      </c>
      <c r="B3" t="s">
        <v>21</v>
      </c>
    </row>
    <row r="4" spans="1:2" x14ac:dyDescent="0.4">
      <c r="A4" s="10">
        <v>10121</v>
      </c>
      <c r="B4" t="s">
        <v>35</v>
      </c>
    </row>
    <row r="5" spans="1:2" x14ac:dyDescent="0.4">
      <c r="A5" s="10">
        <v>10122</v>
      </c>
      <c r="B5" t="s">
        <v>36</v>
      </c>
    </row>
    <row r="6" spans="1:2" x14ac:dyDescent="0.4">
      <c r="A6" s="10">
        <v>10123</v>
      </c>
      <c r="B6" t="s">
        <v>37</v>
      </c>
    </row>
    <row r="7" spans="1:2" x14ac:dyDescent="0.4">
      <c r="A7" s="10">
        <v>10124</v>
      </c>
      <c r="B7" t="s">
        <v>38</v>
      </c>
    </row>
    <row r="8" spans="1:2" x14ac:dyDescent="0.4">
      <c r="A8" s="10">
        <v>10125</v>
      </c>
      <c r="B8" t="s">
        <v>39</v>
      </c>
    </row>
    <row r="9" spans="1:2" x14ac:dyDescent="0.4">
      <c r="A9" s="10">
        <v>10126</v>
      </c>
      <c r="B9" t="s">
        <v>40</v>
      </c>
    </row>
    <row r="10" spans="1:2" x14ac:dyDescent="0.4">
      <c r="A10" s="10">
        <v>10127</v>
      </c>
      <c r="B10" t="s">
        <v>41</v>
      </c>
    </row>
    <row r="11" spans="1:2" x14ac:dyDescent="0.4">
      <c r="A11" s="10">
        <v>10128</v>
      </c>
      <c r="B11" t="s">
        <v>42</v>
      </c>
    </row>
    <row r="12" spans="1:2" x14ac:dyDescent="0.4">
      <c r="A12" s="10">
        <v>10129</v>
      </c>
      <c r="B12" t="s">
        <v>43</v>
      </c>
    </row>
    <row r="13" spans="1:2" x14ac:dyDescent="0.4">
      <c r="A13" s="10">
        <v>10130</v>
      </c>
      <c r="B13" t="s">
        <v>44</v>
      </c>
    </row>
    <row r="14" spans="1:2" x14ac:dyDescent="0.4">
      <c r="A14" s="10">
        <v>10131</v>
      </c>
      <c r="B14" t="s">
        <v>45</v>
      </c>
    </row>
    <row r="15" spans="1:2" x14ac:dyDescent="0.4">
      <c r="A15" s="10">
        <v>10132</v>
      </c>
      <c r="B15" t="s">
        <v>46</v>
      </c>
    </row>
    <row r="16" spans="1:2" x14ac:dyDescent="0.4">
      <c r="A16" s="10">
        <v>10133</v>
      </c>
      <c r="B16" t="s">
        <v>47</v>
      </c>
    </row>
    <row r="17" spans="1:2" x14ac:dyDescent="0.4">
      <c r="A17" s="10">
        <v>10134</v>
      </c>
      <c r="B17" t="s">
        <v>48</v>
      </c>
    </row>
    <row r="18" spans="1:2" x14ac:dyDescent="0.4">
      <c r="A18" s="10">
        <v>10135</v>
      </c>
      <c r="B18" t="s">
        <v>49</v>
      </c>
    </row>
    <row r="19" spans="1:2" x14ac:dyDescent="0.4">
      <c r="A19" s="10">
        <v>10136</v>
      </c>
      <c r="B19" t="s">
        <v>50</v>
      </c>
    </row>
    <row r="20" spans="1:2" x14ac:dyDescent="0.4">
      <c r="A20" s="10">
        <v>10137</v>
      </c>
      <c r="B20" t="s">
        <v>51</v>
      </c>
    </row>
    <row r="21" spans="1:2" x14ac:dyDescent="0.4">
      <c r="A21" s="10">
        <v>10138</v>
      </c>
      <c r="B21" t="s">
        <v>52</v>
      </c>
    </row>
    <row r="22" spans="1:2" x14ac:dyDescent="0.4">
      <c r="A22" s="10">
        <v>10139</v>
      </c>
      <c r="B22" t="s">
        <v>53</v>
      </c>
    </row>
    <row r="23" spans="1:2" x14ac:dyDescent="0.4">
      <c r="A23" s="10">
        <v>10140</v>
      </c>
      <c r="B23" t="s">
        <v>54</v>
      </c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A5" sqref="A5:A12"/>
    </sheetView>
  </sheetViews>
  <sheetFormatPr defaultRowHeight="18.75" x14ac:dyDescent="0.4"/>
  <cols>
    <col min="1" max="1" width="11" bestFit="1" customWidth="1"/>
    <col min="2" max="2" width="34.375" bestFit="1" customWidth="1"/>
    <col min="3" max="3" width="9.875" customWidth="1"/>
  </cols>
  <sheetData>
    <row r="1" spans="1:3" x14ac:dyDescent="0.4">
      <c r="A1" t="s">
        <v>27</v>
      </c>
    </row>
    <row r="2" spans="1:3" x14ac:dyDescent="0.4">
      <c r="A2" t="s">
        <v>15</v>
      </c>
      <c r="B2" t="s">
        <v>16</v>
      </c>
      <c r="C2" t="s">
        <v>17</v>
      </c>
    </row>
    <row r="3" spans="1:3" x14ac:dyDescent="0.4">
      <c r="A3">
        <v>101102</v>
      </c>
      <c r="B3" t="s">
        <v>22</v>
      </c>
      <c r="C3" s="4">
        <v>960</v>
      </c>
    </row>
    <row r="4" spans="1:3" x14ac:dyDescent="0.4">
      <c r="A4">
        <v>101204</v>
      </c>
      <c r="B4" t="s">
        <v>23</v>
      </c>
      <c r="C4" s="4">
        <v>880</v>
      </c>
    </row>
    <row r="5" spans="1:3" x14ac:dyDescent="0.4">
      <c r="A5">
        <v>101216</v>
      </c>
      <c r="B5" t="s">
        <v>55</v>
      </c>
      <c r="C5" s="4">
        <v>1800</v>
      </c>
    </row>
    <row r="6" spans="1:3" x14ac:dyDescent="0.4">
      <c r="A6">
        <v>101218</v>
      </c>
      <c r="B6" t="s">
        <v>57</v>
      </c>
      <c r="C6" s="4">
        <v>1240</v>
      </c>
    </row>
    <row r="7" spans="1:3" x14ac:dyDescent="0.4">
      <c r="A7">
        <v>101220</v>
      </c>
      <c r="B7" t="s">
        <v>56</v>
      </c>
      <c r="C7" s="4">
        <v>1240</v>
      </c>
    </row>
    <row r="8" spans="1:3" x14ac:dyDescent="0.4">
      <c r="A8">
        <v>121240</v>
      </c>
      <c r="B8" t="s">
        <v>58</v>
      </c>
      <c r="C8" s="4">
        <v>1240</v>
      </c>
    </row>
    <row r="9" spans="1:3" x14ac:dyDescent="0.4">
      <c r="A9">
        <v>202100</v>
      </c>
      <c r="B9" t="s">
        <v>24</v>
      </c>
      <c r="C9" s="4">
        <v>3000</v>
      </c>
    </row>
    <row r="10" spans="1:3" x14ac:dyDescent="0.4">
      <c r="A10">
        <v>202120</v>
      </c>
      <c r="B10" t="s">
        <v>59</v>
      </c>
      <c r="C10" s="4">
        <v>5800</v>
      </c>
    </row>
    <row r="11" spans="1:3" x14ac:dyDescent="0.4">
      <c r="A11">
        <v>202140</v>
      </c>
      <c r="B11" t="s">
        <v>60</v>
      </c>
      <c r="C11" s="4">
        <v>4500</v>
      </c>
    </row>
    <row r="12" spans="1:3" x14ac:dyDescent="0.4">
      <c r="A12">
        <v>202080</v>
      </c>
      <c r="B12" t="s">
        <v>61</v>
      </c>
      <c r="C12" s="4">
        <v>8700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担当者別売上集計表</vt:lpstr>
      <vt:lpstr>売上一覧表</vt:lpstr>
      <vt:lpstr>担当者一覧</vt:lpstr>
      <vt:lpstr>顧客一覧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kiyoshi doi</cp:lastModifiedBy>
  <dcterms:created xsi:type="dcterms:W3CDTF">2017-02-26T13:12:10Z</dcterms:created>
  <dcterms:modified xsi:type="dcterms:W3CDTF">2017-07-10T22:40:39Z</dcterms:modified>
</cp:coreProperties>
</file>