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00" yWindow="30" windowWidth="10695" windowHeight="5955"/>
  </bookViews>
  <sheets>
    <sheet name="商品台帳" sheetId="2" r:id="rId1"/>
    <sheet name="前" sheetId="3" r:id="rId2"/>
    <sheet name="後" sheetId="1" r:id="rId3"/>
  </sheets>
  <calcPr calcId="162913"/>
</workbook>
</file>

<file path=xl/calcChain.xml><?xml version="1.0" encoding="utf-8"?>
<calcChain xmlns="http://schemas.openxmlformats.org/spreadsheetml/2006/main">
  <c r="C11" i="3" l="1"/>
  <c r="E11" i="3" s="1"/>
  <c r="C10" i="3"/>
  <c r="E10" i="3" s="1"/>
  <c r="C9" i="3"/>
  <c r="E9" i="3" s="1"/>
  <c r="C8" i="3"/>
  <c r="E8" i="3" s="1"/>
  <c r="C7" i="3"/>
  <c r="E7" i="3" s="1"/>
  <c r="C6" i="3"/>
  <c r="E6" i="3" s="1"/>
  <c r="B6" i="1"/>
  <c r="C6" i="1"/>
  <c r="E6" i="1" s="1"/>
  <c r="B7" i="1"/>
  <c r="C7" i="1"/>
  <c r="E7" i="1" s="1"/>
  <c r="B8" i="1"/>
  <c r="C8" i="1"/>
  <c r="E8" i="1" s="1"/>
  <c r="B9" i="1"/>
  <c r="C9" i="1"/>
  <c r="E9" i="1" s="1"/>
  <c r="B10" i="1"/>
  <c r="C10" i="1"/>
  <c r="E10" i="1" s="1"/>
  <c r="B11" i="1"/>
  <c r="C11" i="1"/>
  <c r="E11" i="1" s="1"/>
  <c r="E12" i="3" l="1"/>
  <c r="E13" i="3" s="1"/>
  <c r="E14" i="3" s="1"/>
  <c r="E12" i="1"/>
  <c r="E13" i="1" l="1"/>
  <c r="E14" i="1" s="1"/>
</calcChain>
</file>

<file path=xl/sharedStrings.xml><?xml version="1.0" encoding="utf-8"?>
<sst xmlns="http://schemas.openxmlformats.org/spreadsheetml/2006/main" count="31" uniqueCount="18">
  <si>
    <t>合　計</t>
    <rPh sb="0" eb="1">
      <t>ゴウ</t>
    </rPh>
    <rPh sb="2" eb="3">
      <t>ケイ</t>
    </rPh>
    <phoneticPr fontId="3"/>
  </si>
  <si>
    <t>消費税（5%）</t>
    <rPh sb="0" eb="3">
      <t>ショウヒゼイ</t>
    </rPh>
    <phoneticPr fontId="3"/>
  </si>
  <si>
    <t>小　計</t>
    <rPh sb="0" eb="1">
      <t>ショウ</t>
    </rPh>
    <rPh sb="2" eb="3">
      <t>ケイ</t>
    </rPh>
    <phoneticPr fontId="3"/>
  </si>
  <si>
    <t>金額</t>
    <rPh sb="0" eb="2">
      <t>キンガク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</si>
  <si>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</si>
  <si>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</si>
  <si>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商品名</t>
    <rPh sb="0" eb="2">
      <t>ショウヒン</t>
    </rPh>
    <rPh sb="2" eb="3">
      <t>メイ</t>
    </rPh>
    <phoneticPr fontId="3"/>
  </si>
  <si>
    <t>コード</t>
    <phoneticPr fontId="3"/>
  </si>
  <si>
    <t>見積書</t>
    <rPh sb="0" eb="3">
      <t>ミツモリショ</t>
    </rPh>
    <phoneticPr fontId="3"/>
  </si>
  <si>
    <t>MDミニコンポ</t>
    <phoneticPr fontId="3"/>
  </si>
  <si>
    <t>DVDプレーヤー</t>
    <phoneticPr fontId="3"/>
  </si>
  <si>
    <t>ビデオデッキ</t>
    <phoneticPr fontId="3"/>
  </si>
  <si>
    <t>プラズマハイビジョンテレビ</t>
    <phoneticPr fontId="3"/>
  </si>
  <si>
    <t>株式会社メグテクノロジー　　御中</t>
    <rPh sb="0" eb="2">
      <t>カブシキ</t>
    </rPh>
    <rPh sb="2" eb="4">
      <t>カイシャ</t>
    </rPh>
    <rPh sb="14" eb="16">
      <t>オンチュウ</t>
    </rPh>
    <phoneticPr fontId="3"/>
  </si>
  <si>
    <t>コード</t>
    <phoneticPr fontId="3"/>
  </si>
  <si>
    <t>株式会社メグ商事</t>
    <rPh sb="0" eb="2">
      <t>カブシキ</t>
    </rPh>
    <rPh sb="2" eb="4">
      <t>カイシャ</t>
    </rPh>
    <rPh sb="6" eb="8">
      <t>ショウジ</t>
    </rPh>
    <phoneticPr fontId="3"/>
  </si>
  <si>
    <t>デジタルハイビジョンテレビ</t>
    <phoneticPr fontId="3"/>
  </si>
  <si>
    <t>4K液晶テレビ</t>
    <rPh sb="2" eb="4">
      <t>エキショウ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</si>
</sst>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defaultRowHeight="14.25" x14ac:dyDescent="0.15"/>
  <cols>
    <col min="1" max="1" width="6.125" style="1" customWidth="1"/>
    <col min="2" max="2" width="23.875" style="1" customWidth="1"/>
    <col min="3" max="3" width="7.875" style="1" customWidth="1"/>
    <col min="4" max="16384" width="9" style="1"/>
  </cols>
  <sheetData>
    <row r="1" spans="1:3" x14ac:dyDescent="0.15">
      <c r="A1" s="6" t="s">
        <v>7</v>
      </c>
      <c r="B1" s="6" t="s">
        <v>6</v>
      </c>
      <c r="C1" s="6" t="s">
        <v>5</v>
      </c>
    </row>
    <row r="2" spans="1:3" x14ac:dyDescent="0.15">
      <c r="A2" s="4">
        <v>101</v>
      </c>
      <c r="B2" s="3" t="s">
        <v>12</v>
      </c>
      <c r="C2" s="2">
        <v>430000</v>
      </c>
    </row>
    <row r="3" spans="1:3" x14ac:dyDescent="0.15">
      <c r="A3" s="4">
        <v>102</v>
      </c>
      <c r="B3" s="3" t="s">
        <v>16</v>
      </c>
      <c r="C3" s="2">
        <v>278000</v>
      </c>
    </row>
    <row r="4" spans="1:3" x14ac:dyDescent="0.15">
      <c r="A4" s="4">
        <v>103</v>
      </c>
      <c r="B4" s="3" t="s">
        <v>17</v>
      </c>
      <c r="C4" s="2">
        <v>237000</v>
      </c>
    </row>
    <row r="5" spans="1:3" x14ac:dyDescent="0.15">
      <c r="A5" s="4">
        <v>104</v>
      </c>
      <c r="B5" s="3" t="s">
        <v>11</v>
      </c>
      <c r="C5" s="2">
        <v>36800</v>
      </c>
    </row>
    <row r="6" spans="1:3" x14ac:dyDescent="0.15">
      <c r="A6" s="4">
        <v>105</v>
      </c>
      <c r="B6" s="3" t="s">
        <v>10</v>
      </c>
      <c r="C6" s="2">
        <v>75800</v>
      </c>
    </row>
    <row r="7" spans="1:3" x14ac:dyDescent="0.15">
      <c r="A7" s="4">
        <v>106</v>
      </c>
      <c r="B7" s="3" t="s">
        <v>9</v>
      </c>
      <c r="C7" s="2">
        <v>42800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6" sqref="B6"/>
    </sheetView>
  </sheetViews>
  <sheetFormatPr defaultRowHeight="14.25" x14ac:dyDescent="0.15"/>
  <cols>
    <col min="1" max="1" width="6.25" style="1" customWidth="1"/>
    <col min="2" max="2" width="28" style="1" customWidth="1"/>
    <col min="3" max="3" width="9.25" style="1" customWidth="1"/>
    <col min="4" max="4" width="5.75" style="1" customWidth="1"/>
    <col min="5" max="5" width="12.375" style="1" customWidth="1"/>
    <col min="6" max="16384" width="9" style="1"/>
  </cols>
  <sheetData>
    <row r="1" spans="1:5" ht="17.25" x14ac:dyDescent="0.15">
      <c r="A1" s="7" t="s">
        <v>8</v>
      </c>
      <c r="B1" s="7"/>
      <c r="C1" s="7"/>
      <c r="D1" s="7"/>
      <c r="E1" s="7"/>
    </row>
    <row r="2" spans="1:5" x14ac:dyDescent="0.15">
      <c r="D2" s="8">
        <v>42511</v>
      </c>
      <c r="E2" s="8"/>
    </row>
    <row r="3" spans="1:5" x14ac:dyDescent="0.15">
      <c r="A3" s="1" t="s">
        <v>13</v>
      </c>
    </row>
    <row r="4" spans="1:5" x14ac:dyDescent="0.15">
      <c r="E4" s="5" t="s">
        <v>15</v>
      </c>
    </row>
    <row r="5" spans="1:5" x14ac:dyDescent="0.15">
      <c r="A5" s="6" t="s">
        <v>7</v>
      </c>
      <c r="B5" s="6" t="s">
        <v>6</v>
      </c>
      <c r="C5" s="6" t="s">
        <v>5</v>
      </c>
      <c r="D5" s="6" t="s">
        <v>4</v>
      </c>
      <c r="E5" s="6" t="s">
        <v>3</v>
      </c>
    </row>
    <row r="6" spans="1:5" x14ac:dyDescent="0.15">
      <c r="A6" s="4">
        <v>101</v>
      </c>
      <c r="B6" s="3"/>
      <c r="C6" s="2">
        <f>VLOOKUP(A6,商品台帳!$A$2:$C$7,3,0)</f>
        <v>430000</v>
      </c>
      <c r="D6" s="2">
        <v>2</v>
      </c>
      <c r="E6" s="2">
        <f t="shared" ref="E6:E11" si="0">C6*D6</f>
        <v>860000</v>
      </c>
    </row>
    <row r="7" spans="1:5" x14ac:dyDescent="0.15">
      <c r="A7" s="4">
        <v>102</v>
      </c>
      <c r="B7" s="3"/>
      <c r="C7" s="2">
        <f>VLOOKUP(A7,商品台帳!$A$2:$C$7,3,0)</f>
        <v>278000</v>
      </c>
      <c r="D7" s="2">
        <v>3</v>
      </c>
      <c r="E7" s="2">
        <f t="shared" si="0"/>
        <v>834000</v>
      </c>
    </row>
    <row r="8" spans="1:5" x14ac:dyDescent="0.15">
      <c r="A8" s="4">
        <v>103</v>
      </c>
      <c r="B8" s="3"/>
      <c r="C8" s="2">
        <f>VLOOKUP(A8,商品台帳!$A$2:$C$7,3,0)</f>
        <v>237000</v>
      </c>
      <c r="D8" s="2">
        <v>1</v>
      </c>
      <c r="E8" s="2">
        <f t="shared" si="0"/>
        <v>237000</v>
      </c>
    </row>
    <row r="9" spans="1:5" x14ac:dyDescent="0.15">
      <c r="A9" s="4">
        <v>104</v>
      </c>
      <c r="B9" s="3"/>
      <c r="C9" s="2">
        <f>VLOOKUP(A9,商品台帳!$A$2:$C$7,3,0)</f>
        <v>36800</v>
      </c>
      <c r="D9" s="2">
        <v>3</v>
      </c>
      <c r="E9" s="2">
        <f t="shared" si="0"/>
        <v>110400</v>
      </c>
    </row>
    <row r="10" spans="1:5" x14ac:dyDescent="0.15">
      <c r="A10" s="4">
        <v>105</v>
      </c>
      <c r="B10" s="3"/>
      <c r="C10" s="2">
        <f>VLOOKUP(A10,商品台帳!$A$2:$C$7,3,0)</f>
        <v>75800</v>
      </c>
      <c r="D10" s="2">
        <v>5</v>
      </c>
      <c r="E10" s="2">
        <f t="shared" si="0"/>
        <v>379000</v>
      </c>
    </row>
    <row r="11" spans="1:5" x14ac:dyDescent="0.15">
      <c r="A11" s="4">
        <v>106</v>
      </c>
      <c r="B11" s="3"/>
      <c r="C11" s="2">
        <f>VLOOKUP(A11,商品台帳!$A$2:$C$7,3,0)</f>
        <v>42800</v>
      </c>
      <c r="D11" s="2">
        <v>4</v>
      </c>
      <c r="E11" s="2">
        <f t="shared" si="0"/>
        <v>171200</v>
      </c>
    </row>
    <row r="12" spans="1:5" x14ac:dyDescent="0.15">
      <c r="C12" s="9" t="s">
        <v>2</v>
      </c>
      <c r="D12" s="9"/>
      <c r="E12" s="2">
        <f>SUM(E6:E11)</f>
        <v>2591600</v>
      </c>
    </row>
    <row r="13" spans="1:5" x14ac:dyDescent="0.15">
      <c r="C13" s="9" t="s">
        <v>1</v>
      </c>
      <c r="D13" s="9"/>
      <c r="E13" s="2">
        <f>E12*0.05</f>
        <v>129580</v>
      </c>
    </row>
    <row r="14" spans="1:5" x14ac:dyDescent="0.15">
      <c r="C14" s="9" t="s">
        <v>0</v>
      </c>
      <c r="D14" s="9"/>
      <c r="E14" s="2">
        <f>SUM(E12:E13)</f>
        <v>2721180</v>
      </c>
    </row>
  </sheetData>
  <mergeCells count="5">
    <mergeCell ref="A1:E1"/>
    <mergeCell ref="D2:E2"/>
    <mergeCell ref="C12:D12"/>
    <mergeCell ref="C13:D13"/>
    <mergeCell ref="C14:D14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6" sqref="B6"/>
    </sheetView>
  </sheetViews>
  <sheetFormatPr defaultRowHeight="14.25" x14ac:dyDescent="0.15"/>
  <cols>
    <col min="1" max="1" width="6.25" style="1" customWidth="1"/>
    <col min="2" max="2" width="28" style="1" customWidth="1"/>
    <col min="3" max="3" width="9.25" style="1" customWidth="1"/>
    <col min="4" max="4" width="5.75" style="1" customWidth="1"/>
    <col min="5" max="5" width="12.375" style="1" customWidth="1"/>
    <col min="6" max="16384" width="9" style="1"/>
  </cols>
  <sheetData>
    <row r="1" spans="1:5" ht="17.25" x14ac:dyDescent="0.15">
      <c r="A1" s="7" t="s">
        <v>8</v>
      </c>
      <c r="B1" s="7"/>
      <c r="C1" s="7"/>
      <c r="D1" s="7"/>
      <c r="E1" s="7"/>
    </row>
    <row r="2" spans="1:5" x14ac:dyDescent="0.15">
      <c r="D2" s="8">
        <v>42511</v>
      </c>
      <c r="E2" s="8"/>
    </row>
    <row r="3" spans="1:5" x14ac:dyDescent="0.15">
      <c r="A3" s="1" t="s">
        <v>13</v>
      </c>
    </row>
    <row r="4" spans="1:5" x14ac:dyDescent="0.15">
      <c r="E4" s="5" t="s">
        <v>15</v>
      </c>
    </row>
    <row r="5" spans="1:5" x14ac:dyDescent="0.15">
      <c r="A5" s="6" t="s">
        <v>14</v>
      </c>
      <c r="B5" s="6" t="s">
        <v>6</v>
      </c>
      <c r="C5" s="6" t="s">
        <v>5</v>
      </c>
      <c r="D5" s="6" t="s">
        <v>4</v>
      </c>
      <c r="E5" s="6" t="s">
        <v>3</v>
      </c>
    </row>
    <row r="6" spans="1:5" x14ac:dyDescent="0.15">
      <c r="A6" s="4">
        <v>101</v>
      </c>
      <c r="B6" s="3" t="str">
        <f>VLOOKUP(A6,商品台帳!$A$2:$C$7,2,0)</f>
        <v>プラズマハイビジョンテレビ</v>
      </c>
      <c r="C6" s="2">
        <f>VLOOKUP(A6,商品台帳!$A$2:$C$7,3,0)</f>
        <v>430000</v>
      </c>
      <c r="D6" s="2">
        <v>2</v>
      </c>
      <c r="E6" s="2">
        <f t="shared" ref="E6:E11" si="0">C6*D6</f>
        <v>860000</v>
      </c>
    </row>
    <row r="7" spans="1:5" x14ac:dyDescent="0.15">
      <c r="A7" s="4">
        <v>102</v>
      </c>
      <c r="B7" s="3" t="str">
        <f>VLOOKUP(A7,商品台帳!$A$2:$C$7,2,0)</f>
        <v>デジタルハイビジョンテレビ</v>
      </c>
      <c r="C7" s="2">
        <f>VLOOKUP(A7,商品台帳!$A$2:$C$7,3,0)</f>
        <v>278000</v>
      </c>
      <c r="D7" s="2">
        <v>3</v>
      </c>
      <c r="E7" s="2">
        <f t="shared" si="0"/>
        <v>834000</v>
      </c>
    </row>
    <row r="8" spans="1:5" x14ac:dyDescent="0.15">
      <c r="A8" s="4">
        <v>103</v>
      </c>
      <c r="B8" s="3" t="str">
        <f>VLOOKUP(A8,商品台帳!$A$2:$C$7,2,0)</f>
        <v>4K液晶テレビ</v>
      </c>
      <c r="C8" s="2">
        <f>VLOOKUP(A8,商品台帳!$A$2:$C$7,3,0)</f>
        <v>237000</v>
      </c>
      <c r="D8" s="2">
        <v>1</v>
      </c>
      <c r="E8" s="2">
        <f t="shared" si="0"/>
        <v>237000</v>
      </c>
    </row>
    <row r="9" spans="1:5" x14ac:dyDescent="0.15">
      <c r="A9" s="4">
        <v>104</v>
      </c>
      <c r="B9" s="3" t="str">
        <f>VLOOKUP(A9,商品台帳!$A$2:$C$7,2,0)</f>
        <v>ビデオデッキ</v>
      </c>
      <c r="C9" s="2">
        <f>VLOOKUP(A9,商品台帳!$A$2:$C$7,3,0)</f>
        <v>36800</v>
      </c>
      <c r="D9" s="2">
        <v>3</v>
      </c>
      <c r="E9" s="2">
        <f t="shared" si="0"/>
        <v>110400</v>
      </c>
    </row>
    <row r="10" spans="1:5" x14ac:dyDescent="0.15">
      <c r="A10" s="4">
        <v>105</v>
      </c>
      <c r="B10" s="3" t="str">
        <f>VLOOKUP(A10,商品台帳!$A$2:$C$7,2,0)</f>
        <v>DVDプレーヤー</v>
      </c>
      <c r="C10" s="2">
        <f>VLOOKUP(A10,商品台帳!$A$2:$C$7,3,0)</f>
        <v>75800</v>
      </c>
      <c r="D10" s="2">
        <v>5</v>
      </c>
      <c r="E10" s="2">
        <f t="shared" si="0"/>
        <v>379000</v>
      </c>
    </row>
    <row r="11" spans="1:5" x14ac:dyDescent="0.15">
      <c r="A11" s="4">
        <v>106</v>
      </c>
      <c r="B11" s="3" t="str">
        <f>VLOOKUP(A11,商品台帳!$A$2:$C$7,2,0)</f>
        <v>MDミニコンポ</v>
      </c>
      <c r="C11" s="2">
        <f>VLOOKUP(A11,商品台帳!$A$2:$C$7,3,0)</f>
        <v>42800</v>
      </c>
      <c r="D11" s="2">
        <v>4</v>
      </c>
      <c r="E11" s="2">
        <f t="shared" si="0"/>
        <v>171200</v>
      </c>
    </row>
    <row r="12" spans="1:5" x14ac:dyDescent="0.15">
      <c r="C12" s="9" t="s">
        <v>2</v>
      </c>
      <c r="D12" s="9"/>
      <c r="E12" s="2">
        <f>SUM(E6:E11)</f>
        <v>2591600</v>
      </c>
    </row>
    <row r="13" spans="1:5" x14ac:dyDescent="0.15">
      <c r="C13" s="9" t="s">
        <v>1</v>
      </c>
      <c r="D13" s="9"/>
      <c r="E13" s="2">
        <f>E12*0.05</f>
        <v>129580</v>
      </c>
    </row>
    <row r="14" spans="1:5" x14ac:dyDescent="0.15">
      <c r="C14" s="9" t="s">
        <v>0</v>
      </c>
      <c r="D14" s="9"/>
      <c r="E14" s="2">
        <f>SUM(E12:E13)</f>
        <v>2721180</v>
      </c>
    </row>
  </sheetData>
  <mergeCells count="5">
    <mergeCell ref="A1:E1"/>
    <mergeCell ref="C12:D12"/>
    <mergeCell ref="C13:D13"/>
    <mergeCell ref="C14:D14"/>
    <mergeCell ref="D2:E2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商品台帳</vt:lpstr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2015-11-26T03:44:37Z</dcterms:created>
  <dcterms:modified xsi:type="dcterms:W3CDTF">2016-02-08T08:48:54Z</dcterms:modified>
</cp:coreProperties>
</file>