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695" windowHeight="12330"/>
  </bookViews>
  <sheets>
    <sheet name="Sheet1" sheetId="1" r:id="rId1"/>
    <sheet name="Sheet2" sheetId="2" r:id="rId2"/>
    <sheet name="Sheet3" sheetId="3" r:id="rId3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3" l="1"/>
  <c r="S3" i="3"/>
  <c r="S2" i="3"/>
  <c r="J8" i="1" l="1"/>
  <c r="J7" i="1"/>
  <c r="J6" i="1"/>
  <c r="J5" i="1"/>
  <c r="F5" i="1"/>
  <c r="J4" i="1"/>
  <c r="F4" i="1"/>
  <c r="J3" i="1"/>
  <c r="F3" i="1"/>
  <c r="J2" i="1"/>
  <c r="J10" i="1" s="1"/>
  <c r="F2" i="1"/>
  <c r="F7" i="1" s="1"/>
  <c r="F2" i="2"/>
  <c r="J2" i="2"/>
  <c r="J10" i="2" s="1"/>
  <c r="F3" i="2"/>
  <c r="F7" i="2" s="1"/>
  <c r="J3" i="2"/>
  <c r="F4" i="2"/>
  <c r="J4" i="2"/>
  <c r="F5" i="2"/>
  <c r="J5" i="2"/>
  <c r="J6" i="2"/>
  <c r="J7" i="2"/>
  <c r="J8" i="2"/>
  <c r="B22" i="2"/>
  <c r="C23" i="3" l="1"/>
  <c r="C24" i="3"/>
  <c r="B24" i="3"/>
  <c r="B23" i="3"/>
  <c r="C24" i="2"/>
  <c r="C23" i="2"/>
  <c r="B24" i="2"/>
  <c r="B23" i="2"/>
  <c r="T2" i="3" l="1"/>
  <c r="R4" i="3"/>
  <c r="T4" i="3" s="1"/>
  <c r="R3" i="3"/>
  <c r="T3" i="3" s="1"/>
  <c r="R2" i="3"/>
  <c r="P4" i="3"/>
  <c r="P3" i="3"/>
  <c r="P2" i="3"/>
  <c r="J10" i="3"/>
  <c r="J3" i="3"/>
  <c r="J4" i="3"/>
  <c r="J5" i="3"/>
  <c r="J6" i="3"/>
  <c r="J7" i="3"/>
  <c r="J8" i="3"/>
  <c r="J2" i="3"/>
  <c r="F7" i="3"/>
  <c r="F3" i="3"/>
  <c r="F4" i="3"/>
  <c r="F5" i="3"/>
  <c r="F2" i="3"/>
  <c r="C22" i="3"/>
  <c r="B22" i="3"/>
  <c r="C21" i="3"/>
  <c r="B21" i="3"/>
  <c r="C20" i="3"/>
  <c r="B20" i="3"/>
  <c r="C19" i="3"/>
  <c r="B19" i="3"/>
  <c r="C22" i="2"/>
  <c r="C21" i="2"/>
  <c r="B21" i="2"/>
  <c r="C20" i="2"/>
  <c r="B20" i="2"/>
  <c r="C19" i="2"/>
  <c r="B19" i="2"/>
  <c r="C21" i="1"/>
  <c r="B21" i="1"/>
  <c r="C20" i="1"/>
  <c r="B20" i="1"/>
  <c r="C19" i="1"/>
  <c r="B19" i="1"/>
</calcChain>
</file>

<file path=xl/sharedStrings.xml><?xml version="1.0" encoding="utf-8"?>
<sst xmlns="http://schemas.openxmlformats.org/spreadsheetml/2006/main" count="92" uniqueCount="34">
  <si>
    <t>客連番</t>
  </si>
  <si>
    <t>品物点数</t>
  </si>
  <si>
    <t>購入金額</t>
  </si>
  <si>
    <t>最小値</t>
  </si>
  <si>
    <t>最大値</t>
  </si>
  <si>
    <t>件数</t>
  </si>
  <si>
    <t>平均</t>
  </si>
  <si>
    <t>分散</t>
  </si>
  <si>
    <t>標準偏差</t>
  </si>
  <si>
    <t>度数</t>
  </si>
  <si>
    <t>合計</t>
  </si>
  <si>
    <t>購入金額下限(以上)</t>
  </si>
  <si>
    <t>購入金額上限(未満)</t>
  </si>
  <si>
    <t>200円以上300円未満</t>
  </si>
  <si>
    <t>300円以上400円未満</t>
  </si>
  <si>
    <t>400円以上500円未満</t>
  </si>
  <si>
    <t>500円以上600円未満</t>
  </si>
  <si>
    <t>600円以上700円未満</t>
  </si>
  <si>
    <t>700円以上800円未満</t>
  </si>
  <si>
    <t>800円以上900円未満</t>
  </si>
  <si>
    <t>上限</t>
  </si>
  <si>
    <t>下限</t>
  </si>
  <si>
    <t>割合</t>
  </si>
  <si>
    <t>平均＋1SD</t>
  </si>
  <si>
    <t>平均－1SD</t>
  </si>
  <si>
    <t>平均＋2SD</t>
  </si>
  <si>
    <t>平均－2SD</t>
  </si>
  <si>
    <t>平均＋3SD</t>
  </si>
  <si>
    <t>平均－3SD</t>
  </si>
  <si>
    <t>平均</t>
    <rPh sb="0" eb="2">
      <t>ヘイキン</t>
    </rPh>
    <phoneticPr fontId="1"/>
  </si>
  <si>
    <t>分散</t>
    <rPh sb="0" eb="2">
      <t>ブンサン</t>
    </rPh>
    <phoneticPr fontId="1"/>
  </si>
  <si>
    <t>標準偏差</t>
    <rPh sb="0" eb="2">
      <t>ヒョウジュン</t>
    </rPh>
    <rPh sb="2" eb="4">
      <t>ヘンサ</t>
    </rPh>
    <phoneticPr fontId="1"/>
  </si>
  <si>
    <t>下限以上上限以下の人数</t>
    <rPh sb="6" eb="8">
      <t>イカ</t>
    </rPh>
    <phoneticPr fontId="1"/>
  </si>
  <si>
    <t>下限以上上限以上の人数</t>
    <rPh sb="6" eb="8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</si>
</sst>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indexed="8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Protection="0">
      <alignment vertical="top" wrapText="1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177" fontId="0" fillId="0" borderId="0" xfId="0" applyNumberFormat="1">
      <alignment vertical="center"/>
    </xf>
    <xf numFmtId="10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>
      <alignment vertical="center"/>
    </xf>
    <xf numFmtId="0" fontId="0" fillId="0" borderId="1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購入金額の度数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Sheet3!$M$1</c:f>
              <c:strCache>
                <c:ptCount val="1"/>
                <c:pt idx="0">
                  <c:v>度数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Sheet3!$L$2:$L$8</c:f>
              <c:strCache>
                <c:ptCount val="7"/>
                <c:pt idx="0">
                  <c:v>200円以上300円未満</c:v>
                </c:pt>
                <c:pt idx="1">
                  <c:v>300円以上400円未満</c:v>
                </c:pt>
                <c:pt idx="2">
                  <c:v>400円以上500円未満</c:v>
                </c:pt>
                <c:pt idx="3">
                  <c:v>500円以上600円未満</c:v>
                </c:pt>
                <c:pt idx="4">
                  <c:v>600円以上700円未満</c:v>
                </c:pt>
                <c:pt idx="5">
                  <c:v>700円以上800円未満</c:v>
                </c:pt>
                <c:pt idx="6">
                  <c:v>800円以上900円未満</c:v>
                </c:pt>
              </c:strCache>
            </c:strRef>
          </c:cat>
          <c:val>
            <c:numRef>
              <c:f>Sheet3!$M$2:$M$8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12-4563-AD90-9AE4ECB67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4555008"/>
        <c:axId val="54557312"/>
      </c:barChart>
      <c:catAx>
        <c:axId val="5455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購入金額</a:t>
                </a:r>
              </a:p>
            </c:rich>
          </c:tx>
          <c:layout>
            <c:manualLayout>
              <c:xMode val="edge"/>
              <c:yMode val="edge"/>
              <c:x val="0.45412379702537176"/>
              <c:y val="0.8577314814814817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557312"/>
        <c:crosses val="autoZero"/>
        <c:auto val="1"/>
        <c:lblAlgn val="ctr"/>
        <c:lblOffset val="100"/>
        <c:noMultiLvlLbl val="0"/>
      </c:catAx>
      <c:valAx>
        <c:axId val="54557312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度数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55500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</xdr:colOff>
      <xdr:row>11</xdr:row>
      <xdr:rowOff>19050</xdr:rowOff>
    </xdr:from>
    <xdr:to>
      <xdr:col>11</xdr:col>
      <xdr:colOff>338137</xdr:colOff>
      <xdr:row>22</xdr:row>
      <xdr:rowOff>142875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B22" sqref="B22"/>
    </sheetView>
  </sheetViews>
  <sheetFormatPr defaultRowHeight="18.75" x14ac:dyDescent="0.4"/>
  <cols>
    <col min="1" max="3" width="9.25" customWidth="1"/>
    <col min="8" max="9" width="18.875" bestFit="1" customWidth="1"/>
    <col min="12" max="12" width="19.75" bestFit="1" customWidth="1"/>
  </cols>
  <sheetData>
    <row r="1" spans="1:13" x14ac:dyDescent="0.4">
      <c r="A1" s="5" t="s">
        <v>0</v>
      </c>
      <c r="B1" s="5" t="s">
        <v>1</v>
      </c>
      <c r="C1" s="5" t="s">
        <v>2</v>
      </c>
      <c r="E1" s="5" t="s">
        <v>1</v>
      </c>
      <c r="F1" s="5" t="s">
        <v>9</v>
      </c>
      <c r="H1" s="5" t="s">
        <v>11</v>
      </c>
      <c r="I1" s="5" t="s">
        <v>12</v>
      </c>
      <c r="J1" s="5" t="s">
        <v>9</v>
      </c>
      <c r="L1" s="5"/>
      <c r="M1" s="5" t="s">
        <v>9</v>
      </c>
    </row>
    <row r="2" spans="1:13" x14ac:dyDescent="0.4">
      <c r="A2" s="1">
        <v>1</v>
      </c>
      <c r="B2" s="1">
        <v>2</v>
      </c>
      <c r="C2" s="1">
        <v>610</v>
      </c>
      <c r="E2" s="1">
        <v>1</v>
      </c>
      <c r="F2" s="1">
        <f>COUNTIF($B$2:$B$17,E2)</f>
        <v>8</v>
      </c>
      <c r="H2" s="1">
        <v>200</v>
      </c>
      <c r="I2" s="1">
        <v>300</v>
      </c>
      <c r="J2" s="1">
        <f>COUNTIFS($C$2:$C$17,"&gt;="&amp;H2,$C$2:$C$17,"&lt;"&amp;I2)</f>
        <v>3</v>
      </c>
      <c r="L2" s="1" t="s">
        <v>13</v>
      </c>
      <c r="M2" s="1">
        <v>3</v>
      </c>
    </row>
    <row r="3" spans="1:13" x14ac:dyDescent="0.4">
      <c r="A3" s="1">
        <v>2</v>
      </c>
      <c r="B3" s="1">
        <v>1</v>
      </c>
      <c r="C3" s="1">
        <v>310</v>
      </c>
      <c r="E3" s="1">
        <v>2</v>
      </c>
      <c r="F3" s="1">
        <f t="shared" ref="F3:F5" si="0">COUNTIF($B$2:$B$17,E3)</f>
        <v>4</v>
      </c>
      <c r="H3" s="1">
        <v>300</v>
      </c>
      <c r="I3" s="1">
        <v>400</v>
      </c>
      <c r="J3" s="1">
        <f t="shared" ref="J3:J8" si="1">COUNTIFS($C$2:$C$17,"&gt;="&amp;H3,$C$2:$C$17,"&lt;"&amp;I3)</f>
        <v>4</v>
      </c>
      <c r="L3" s="1" t="s">
        <v>14</v>
      </c>
      <c r="M3" s="1">
        <v>4</v>
      </c>
    </row>
    <row r="4" spans="1:13" x14ac:dyDescent="0.4">
      <c r="A4" s="1">
        <v>3</v>
      </c>
      <c r="B4" s="1">
        <v>1</v>
      </c>
      <c r="C4" s="1">
        <v>320</v>
      </c>
      <c r="E4" s="1">
        <v>3</v>
      </c>
      <c r="F4" s="1">
        <f t="shared" si="0"/>
        <v>3</v>
      </c>
      <c r="H4" s="1">
        <v>400</v>
      </c>
      <c r="I4" s="1">
        <v>500</v>
      </c>
      <c r="J4" s="1">
        <f t="shared" si="1"/>
        <v>1</v>
      </c>
      <c r="L4" s="1" t="s">
        <v>15</v>
      </c>
      <c r="M4" s="1">
        <v>1</v>
      </c>
    </row>
    <row r="5" spans="1:13" x14ac:dyDescent="0.4">
      <c r="A5" s="1">
        <v>4</v>
      </c>
      <c r="B5" s="1">
        <v>1</v>
      </c>
      <c r="C5" s="1">
        <v>220</v>
      </c>
      <c r="E5" s="1">
        <v>4</v>
      </c>
      <c r="F5" s="1">
        <f t="shared" si="0"/>
        <v>1</v>
      </c>
      <c r="H5" s="1">
        <v>500</v>
      </c>
      <c r="I5" s="1">
        <v>600</v>
      </c>
      <c r="J5" s="1">
        <f t="shared" si="1"/>
        <v>2</v>
      </c>
      <c r="L5" s="1" t="s">
        <v>16</v>
      </c>
      <c r="M5" s="1">
        <v>2</v>
      </c>
    </row>
    <row r="6" spans="1:13" x14ac:dyDescent="0.4">
      <c r="A6" s="1">
        <v>5</v>
      </c>
      <c r="B6" s="1">
        <v>1</v>
      </c>
      <c r="C6" s="1">
        <v>310</v>
      </c>
      <c r="H6" s="1">
        <v>600</v>
      </c>
      <c r="I6" s="1">
        <v>700</v>
      </c>
      <c r="J6" s="1">
        <f t="shared" si="1"/>
        <v>2</v>
      </c>
      <c r="L6" s="1" t="s">
        <v>17</v>
      </c>
      <c r="M6" s="1">
        <v>2</v>
      </c>
    </row>
    <row r="7" spans="1:13" x14ac:dyDescent="0.4">
      <c r="A7" s="1">
        <v>6</v>
      </c>
      <c r="B7" s="1">
        <v>1</v>
      </c>
      <c r="C7" s="1">
        <v>410</v>
      </c>
      <c r="E7" t="s">
        <v>10</v>
      </c>
      <c r="F7">
        <f>SUM(F2:F5)</f>
        <v>16</v>
      </c>
      <c r="H7" s="1">
        <v>700</v>
      </c>
      <c r="I7" s="1">
        <v>800</v>
      </c>
      <c r="J7" s="1">
        <f t="shared" si="1"/>
        <v>3</v>
      </c>
      <c r="L7" s="1" t="s">
        <v>18</v>
      </c>
      <c r="M7" s="1">
        <v>3</v>
      </c>
    </row>
    <row r="8" spans="1:13" x14ac:dyDescent="0.4">
      <c r="A8" s="1">
        <v>7</v>
      </c>
      <c r="B8" s="1">
        <v>2</v>
      </c>
      <c r="C8" s="1">
        <v>550</v>
      </c>
      <c r="H8" s="1">
        <v>800</v>
      </c>
      <c r="I8" s="1">
        <v>900</v>
      </c>
      <c r="J8" s="1">
        <f t="shared" si="1"/>
        <v>1</v>
      </c>
      <c r="L8" s="1" t="s">
        <v>19</v>
      </c>
      <c r="M8" s="1">
        <v>1</v>
      </c>
    </row>
    <row r="9" spans="1:13" x14ac:dyDescent="0.4">
      <c r="A9" s="1">
        <v>8</v>
      </c>
      <c r="B9" s="1">
        <v>2</v>
      </c>
      <c r="C9" s="1">
        <v>510</v>
      </c>
    </row>
    <row r="10" spans="1:13" x14ac:dyDescent="0.4">
      <c r="A10" s="1">
        <v>9</v>
      </c>
      <c r="B10" s="1">
        <v>2</v>
      </c>
      <c r="C10" s="1">
        <v>620</v>
      </c>
      <c r="I10" t="s">
        <v>10</v>
      </c>
      <c r="J10">
        <f>SUM(J2:J8)</f>
        <v>16</v>
      </c>
    </row>
    <row r="11" spans="1:13" x14ac:dyDescent="0.4">
      <c r="A11" s="1">
        <v>10</v>
      </c>
      <c r="B11" s="1">
        <v>3</v>
      </c>
      <c r="C11" s="1">
        <v>720</v>
      </c>
    </row>
    <row r="12" spans="1:13" x14ac:dyDescent="0.4">
      <c r="A12" s="1">
        <v>11</v>
      </c>
      <c r="B12" s="1">
        <v>1</v>
      </c>
      <c r="C12" s="1">
        <v>220</v>
      </c>
    </row>
    <row r="13" spans="1:13" x14ac:dyDescent="0.4">
      <c r="A13" s="1">
        <v>12</v>
      </c>
      <c r="B13" s="1">
        <v>1</v>
      </c>
      <c r="C13" s="1">
        <v>220</v>
      </c>
    </row>
    <row r="14" spans="1:13" x14ac:dyDescent="0.4">
      <c r="A14" s="1">
        <v>13</v>
      </c>
      <c r="B14" s="1">
        <v>3</v>
      </c>
      <c r="C14" s="1">
        <v>710</v>
      </c>
    </row>
    <row r="15" spans="1:13" x14ac:dyDescent="0.4">
      <c r="A15" s="1">
        <v>14</v>
      </c>
      <c r="B15" s="1">
        <v>4</v>
      </c>
      <c r="C15" s="1">
        <v>890</v>
      </c>
    </row>
    <row r="16" spans="1:13" x14ac:dyDescent="0.4">
      <c r="A16" s="1">
        <v>15</v>
      </c>
      <c r="B16" s="1">
        <v>3</v>
      </c>
      <c r="C16" s="1">
        <v>720</v>
      </c>
    </row>
    <row r="17" spans="1:3" x14ac:dyDescent="0.4">
      <c r="A17" s="1">
        <v>16</v>
      </c>
      <c r="B17" s="1">
        <v>1</v>
      </c>
      <c r="C17" s="1">
        <v>320</v>
      </c>
    </row>
    <row r="19" spans="1:3" x14ac:dyDescent="0.4">
      <c r="A19" t="s">
        <v>3</v>
      </c>
      <c r="B19">
        <f>MIN(B2:B17)</f>
        <v>1</v>
      </c>
      <c r="C19">
        <f>MIN(C2:C17)</f>
        <v>220</v>
      </c>
    </row>
    <row r="20" spans="1:3" x14ac:dyDescent="0.4">
      <c r="A20" t="s">
        <v>4</v>
      </c>
      <c r="B20">
        <f>MAX(B2:B17)</f>
        <v>4</v>
      </c>
      <c r="C20">
        <f>MAX(C2:C17)</f>
        <v>890</v>
      </c>
    </row>
    <row r="21" spans="1:3" x14ac:dyDescent="0.4">
      <c r="A21" t="s">
        <v>5</v>
      </c>
      <c r="B21">
        <f>COUNT(B2:B17)</f>
        <v>16</v>
      </c>
      <c r="C21">
        <f>COUNT(C2:C17)</f>
        <v>16</v>
      </c>
    </row>
    <row r="22" spans="1:3" x14ac:dyDescent="0.4">
      <c r="A22" t="s">
        <v>29</v>
      </c>
    </row>
    <row r="23" spans="1:3" x14ac:dyDescent="0.4">
      <c r="A23" t="s">
        <v>30</v>
      </c>
    </row>
    <row r="24" spans="1:3" x14ac:dyDescent="0.4">
      <c r="A24" t="s">
        <v>31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workbookViewId="0">
      <selection activeCell="C22" sqref="C22"/>
    </sheetView>
  </sheetViews>
  <sheetFormatPr defaultRowHeight="18.75" x14ac:dyDescent="0.4"/>
  <cols>
    <col min="1" max="3" width="9.25" customWidth="1"/>
    <col min="8" max="9" width="18.875" bestFit="1" customWidth="1"/>
    <col min="12" max="12" width="19.75" bestFit="1" customWidth="1"/>
    <col min="15" max="15" width="10.625" bestFit="1" customWidth="1"/>
    <col min="16" max="16" width="8.5" bestFit="1" customWidth="1"/>
    <col min="17" max="17" width="10.625" bestFit="1" customWidth="1"/>
    <col min="18" max="18" width="8.375" bestFit="1" customWidth="1"/>
    <col min="19" max="19" width="23.5" bestFit="1" customWidth="1"/>
    <col min="20" max="20" width="8.5" bestFit="1" customWidth="1"/>
  </cols>
  <sheetData>
    <row r="1" spans="1:20" x14ac:dyDescent="0.4">
      <c r="A1" s="5" t="s">
        <v>0</v>
      </c>
      <c r="B1" s="5" t="s">
        <v>1</v>
      </c>
      <c r="C1" s="5" t="s">
        <v>2</v>
      </c>
      <c r="E1" s="5" t="s">
        <v>1</v>
      </c>
      <c r="F1" s="5" t="s">
        <v>9</v>
      </c>
      <c r="H1" s="5" t="s">
        <v>11</v>
      </c>
      <c r="I1" s="5" t="s">
        <v>12</v>
      </c>
      <c r="J1" s="5" t="s">
        <v>9</v>
      </c>
      <c r="L1" s="5"/>
      <c r="M1" s="5" t="s">
        <v>9</v>
      </c>
      <c r="O1" s="5"/>
      <c r="P1" s="5" t="s">
        <v>20</v>
      </c>
      <c r="Q1" s="5"/>
      <c r="R1" s="5" t="s">
        <v>21</v>
      </c>
      <c r="S1" s="5" t="s">
        <v>32</v>
      </c>
      <c r="T1" s="5" t="s">
        <v>22</v>
      </c>
    </row>
    <row r="2" spans="1:20" x14ac:dyDescent="0.4">
      <c r="A2" s="1">
        <v>1</v>
      </c>
      <c r="B2" s="1">
        <v>2</v>
      </c>
      <c r="C2" s="1">
        <v>610</v>
      </c>
      <c r="E2" s="1">
        <v>1</v>
      </c>
      <c r="F2" s="1">
        <f>COUNTIF($B$2:$B$17,E2)</f>
        <v>8</v>
      </c>
      <c r="H2" s="1">
        <v>200</v>
      </c>
      <c r="I2" s="1">
        <v>300</v>
      </c>
      <c r="J2" s="1">
        <f>COUNTIFS($C$2:$C$17,"&gt;="&amp;H2,$C$2:$C$17,"&lt;"&amp;I2)</f>
        <v>3</v>
      </c>
      <c r="L2" s="1" t="s">
        <v>13</v>
      </c>
      <c r="M2" s="1">
        <v>3</v>
      </c>
      <c r="O2" s="1" t="s">
        <v>23</v>
      </c>
      <c r="P2" s="4"/>
      <c r="Q2" s="1" t="s">
        <v>24</v>
      </c>
      <c r="R2" s="4"/>
      <c r="S2" s="1"/>
      <c r="T2" s="7"/>
    </row>
    <row r="3" spans="1:20" x14ac:dyDescent="0.4">
      <c r="A3" s="1">
        <v>2</v>
      </c>
      <c r="B3" s="1">
        <v>1</v>
      </c>
      <c r="C3" s="1">
        <v>310</v>
      </c>
      <c r="E3" s="1">
        <v>2</v>
      </c>
      <c r="F3" s="1">
        <f t="shared" ref="F3:F5" si="0">COUNTIF($B$2:$B$17,E3)</f>
        <v>4</v>
      </c>
      <c r="H3" s="1">
        <v>300</v>
      </c>
      <c r="I3" s="1">
        <v>400</v>
      </c>
      <c r="J3" s="1">
        <f t="shared" ref="J3:J8" si="1">COUNTIFS($C$2:$C$17,"&gt;="&amp;H3,$C$2:$C$17,"&lt;"&amp;I3)</f>
        <v>4</v>
      </c>
      <c r="L3" s="1" t="s">
        <v>14</v>
      </c>
      <c r="M3" s="1">
        <v>4</v>
      </c>
      <c r="O3" s="1" t="s">
        <v>25</v>
      </c>
      <c r="P3" s="4"/>
      <c r="Q3" s="1" t="s">
        <v>26</v>
      </c>
      <c r="R3" s="4"/>
      <c r="S3" s="1"/>
      <c r="T3" s="7"/>
    </row>
    <row r="4" spans="1:20" x14ac:dyDescent="0.4">
      <c r="A4" s="1">
        <v>3</v>
      </c>
      <c r="B4" s="1">
        <v>1</v>
      </c>
      <c r="C4" s="1">
        <v>320</v>
      </c>
      <c r="E4" s="1">
        <v>3</v>
      </c>
      <c r="F4" s="1">
        <f t="shared" si="0"/>
        <v>3</v>
      </c>
      <c r="H4" s="1">
        <v>400</v>
      </c>
      <c r="I4" s="1">
        <v>500</v>
      </c>
      <c r="J4" s="1">
        <f t="shared" si="1"/>
        <v>1</v>
      </c>
      <c r="L4" s="1" t="s">
        <v>15</v>
      </c>
      <c r="M4" s="1">
        <v>1</v>
      </c>
      <c r="O4" s="1" t="s">
        <v>27</v>
      </c>
      <c r="P4" s="4"/>
      <c r="Q4" s="1" t="s">
        <v>28</v>
      </c>
      <c r="R4" s="4"/>
      <c r="S4" s="1"/>
      <c r="T4" s="7"/>
    </row>
    <row r="5" spans="1:20" x14ac:dyDescent="0.4">
      <c r="A5" s="1">
        <v>4</v>
      </c>
      <c r="B5" s="1">
        <v>1</v>
      </c>
      <c r="C5" s="1">
        <v>220</v>
      </c>
      <c r="E5" s="1">
        <v>4</v>
      </c>
      <c r="F5" s="1">
        <f t="shared" si="0"/>
        <v>1</v>
      </c>
      <c r="H5" s="1">
        <v>500</v>
      </c>
      <c r="I5" s="1">
        <v>600</v>
      </c>
      <c r="J5" s="1">
        <f t="shared" si="1"/>
        <v>2</v>
      </c>
      <c r="L5" s="1" t="s">
        <v>16</v>
      </c>
      <c r="M5" s="1">
        <v>2</v>
      </c>
    </row>
    <row r="6" spans="1:20" x14ac:dyDescent="0.4">
      <c r="A6" s="1">
        <v>5</v>
      </c>
      <c r="B6" s="1">
        <v>1</v>
      </c>
      <c r="C6" s="1">
        <v>310</v>
      </c>
      <c r="H6" s="1">
        <v>600</v>
      </c>
      <c r="I6" s="1">
        <v>700</v>
      </c>
      <c r="J6" s="1">
        <f t="shared" si="1"/>
        <v>2</v>
      </c>
      <c r="L6" s="1" t="s">
        <v>17</v>
      </c>
      <c r="M6" s="1">
        <v>2</v>
      </c>
    </row>
    <row r="7" spans="1:20" x14ac:dyDescent="0.4">
      <c r="A7" s="1">
        <v>6</v>
      </c>
      <c r="B7" s="1">
        <v>1</v>
      </c>
      <c r="C7" s="1">
        <v>410</v>
      </c>
      <c r="E7" t="s">
        <v>10</v>
      </c>
      <c r="F7">
        <f>SUM(F2:F5)</f>
        <v>16</v>
      </c>
      <c r="H7" s="1">
        <v>700</v>
      </c>
      <c r="I7" s="1">
        <v>800</v>
      </c>
      <c r="J7" s="1">
        <f t="shared" si="1"/>
        <v>3</v>
      </c>
      <c r="L7" s="1" t="s">
        <v>18</v>
      </c>
      <c r="M7" s="1">
        <v>3</v>
      </c>
    </row>
    <row r="8" spans="1:20" x14ac:dyDescent="0.4">
      <c r="A8" s="1">
        <v>7</v>
      </c>
      <c r="B8" s="1">
        <v>2</v>
      </c>
      <c r="C8" s="1">
        <v>550</v>
      </c>
      <c r="H8" s="1">
        <v>800</v>
      </c>
      <c r="I8" s="1">
        <v>900</v>
      </c>
      <c r="J8" s="1">
        <f t="shared" si="1"/>
        <v>1</v>
      </c>
      <c r="L8" s="1" t="s">
        <v>19</v>
      </c>
      <c r="M8" s="1">
        <v>1</v>
      </c>
    </row>
    <row r="9" spans="1:20" x14ac:dyDescent="0.4">
      <c r="A9" s="1">
        <v>8</v>
      </c>
      <c r="B9" s="1">
        <v>2</v>
      </c>
      <c r="C9" s="1">
        <v>510</v>
      </c>
    </row>
    <row r="10" spans="1:20" x14ac:dyDescent="0.4">
      <c r="A10" s="1">
        <v>9</v>
      </c>
      <c r="B10" s="1">
        <v>2</v>
      </c>
      <c r="C10" s="1">
        <v>620</v>
      </c>
      <c r="I10" t="s">
        <v>10</v>
      </c>
      <c r="J10">
        <f>SUM(J2:J8)</f>
        <v>16</v>
      </c>
    </row>
    <row r="11" spans="1:20" x14ac:dyDescent="0.4">
      <c r="A11" s="1">
        <v>10</v>
      </c>
      <c r="B11" s="1">
        <v>3</v>
      </c>
      <c r="C11" s="1">
        <v>720</v>
      </c>
    </row>
    <row r="12" spans="1:20" x14ac:dyDescent="0.4">
      <c r="A12" s="1">
        <v>11</v>
      </c>
      <c r="B12" s="1">
        <v>1</v>
      </c>
      <c r="C12" s="1">
        <v>220</v>
      </c>
    </row>
    <row r="13" spans="1:20" x14ac:dyDescent="0.4">
      <c r="A13" s="1">
        <v>12</v>
      </c>
      <c r="B13" s="1">
        <v>1</v>
      </c>
      <c r="C13" s="1">
        <v>220</v>
      </c>
    </row>
    <row r="14" spans="1:20" x14ac:dyDescent="0.4">
      <c r="A14" s="1">
        <v>13</v>
      </c>
      <c r="B14" s="1">
        <v>3</v>
      </c>
      <c r="C14" s="1">
        <v>710</v>
      </c>
    </row>
    <row r="15" spans="1:20" x14ac:dyDescent="0.4">
      <c r="A15" s="1">
        <v>14</v>
      </c>
      <c r="B15" s="1">
        <v>4</v>
      </c>
      <c r="C15" s="1">
        <v>890</v>
      </c>
    </row>
    <row r="16" spans="1:20" x14ac:dyDescent="0.4">
      <c r="A16" s="1">
        <v>15</v>
      </c>
      <c r="B16" s="1">
        <v>3</v>
      </c>
      <c r="C16" s="1">
        <v>720</v>
      </c>
    </row>
    <row r="17" spans="1:3" x14ac:dyDescent="0.4">
      <c r="A17" s="1">
        <v>16</v>
      </c>
      <c r="B17" s="1">
        <v>1</v>
      </c>
      <c r="C17" s="1">
        <v>320</v>
      </c>
    </row>
    <row r="19" spans="1:3" x14ac:dyDescent="0.4">
      <c r="A19" t="s">
        <v>3</v>
      </c>
      <c r="B19">
        <f>MIN(B2:B17)</f>
        <v>1</v>
      </c>
      <c r="C19">
        <f>MIN(C2:C17)</f>
        <v>220</v>
      </c>
    </row>
    <row r="20" spans="1:3" x14ac:dyDescent="0.4">
      <c r="A20" t="s">
        <v>4</v>
      </c>
      <c r="B20">
        <f>MAX(B2:B17)</f>
        <v>4</v>
      </c>
      <c r="C20">
        <f>MAX(C2:C17)</f>
        <v>890</v>
      </c>
    </row>
    <row r="21" spans="1:3" x14ac:dyDescent="0.4">
      <c r="A21" t="s">
        <v>5</v>
      </c>
      <c r="B21">
        <f>COUNT(B2:B17)</f>
        <v>16</v>
      </c>
      <c r="C21">
        <f>COUNT(C2:C17)</f>
        <v>16</v>
      </c>
    </row>
    <row r="22" spans="1:3" x14ac:dyDescent="0.4">
      <c r="A22" t="s">
        <v>6</v>
      </c>
      <c r="B22" s="6">
        <f>AVERAGE(B2:B17)</f>
        <v>1.8125</v>
      </c>
      <c r="C22" s="6">
        <f>AVERAGE(C2:C17)</f>
        <v>478.75</v>
      </c>
    </row>
    <row r="23" spans="1:3" x14ac:dyDescent="0.4">
      <c r="A23" t="s">
        <v>7</v>
      </c>
      <c r="B23" s="6">
        <f>_xlfn.VAR.P(B2:B17)</f>
        <v>0.90234375</v>
      </c>
      <c r="C23" s="6">
        <f>_xlfn.VAR.P(C2:C17)</f>
        <v>43448.4375</v>
      </c>
    </row>
    <row r="24" spans="1:3" x14ac:dyDescent="0.4">
      <c r="A24" t="s">
        <v>8</v>
      </c>
      <c r="B24" s="6">
        <f>_xlfn.STDEV.P(B2:B17)</f>
        <v>0.94991775959816649</v>
      </c>
      <c r="C24" s="6">
        <f>_xlfn.STDEV.P(C2:C17)</f>
        <v>208.44288786139958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workbookViewId="0">
      <selection activeCell="S4" sqref="S4"/>
    </sheetView>
  </sheetViews>
  <sheetFormatPr defaultRowHeight="18.75" x14ac:dyDescent="0.4"/>
  <cols>
    <col min="1" max="3" width="9.25" customWidth="1"/>
    <col min="8" max="9" width="18.875" bestFit="1" customWidth="1"/>
    <col min="12" max="12" width="19.75" bestFit="1" customWidth="1"/>
    <col min="15" max="15" width="10.625" bestFit="1" customWidth="1"/>
    <col min="17" max="17" width="10.625" bestFit="1" customWidth="1"/>
    <col min="19" max="19" width="23.5" bestFit="1" customWidth="1"/>
  </cols>
  <sheetData>
    <row r="1" spans="1:20" x14ac:dyDescent="0.4">
      <c r="A1" s="5" t="s">
        <v>0</v>
      </c>
      <c r="B1" s="5" t="s">
        <v>1</v>
      </c>
      <c r="C1" s="5" t="s">
        <v>2</v>
      </c>
      <c r="E1" s="5" t="s">
        <v>1</v>
      </c>
      <c r="F1" s="5" t="s">
        <v>9</v>
      </c>
      <c r="H1" s="5" t="s">
        <v>11</v>
      </c>
      <c r="I1" s="5" t="s">
        <v>12</v>
      </c>
      <c r="J1" s="5" t="s">
        <v>9</v>
      </c>
      <c r="L1" s="5"/>
      <c r="M1" s="5" t="s">
        <v>9</v>
      </c>
      <c r="O1" s="5"/>
      <c r="P1" s="5" t="s">
        <v>20</v>
      </c>
      <c r="Q1" s="5"/>
      <c r="R1" s="5" t="s">
        <v>21</v>
      </c>
      <c r="S1" s="5" t="s">
        <v>33</v>
      </c>
      <c r="T1" s="5" t="s">
        <v>22</v>
      </c>
    </row>
    <row r="2" spans="1:20" x14ac:dyDescent="0.4">
      <c r="A2" s="1">
        <v>1</v>
      </c>
      <c r="B2" s="1">
        <v>2</v>
      </c>
      <c r="C2" s="1">
        <v>610</v>
      </c>
      <c r="E2" s="1">
        <v>1</v>
      </c>
      <c r="F2" s="1">
        <f>COUNTIF($B$2:$B$17,E2)</f>
        <v>8</v>
      </c>
      <c r="H2" s="1">
        <v>200</v>
      </c>
      <c r="I2" s="1">
        <v>300</v>
      </c>
      <c r="J2" s="1">
        <f>COUNTIFS($C$2:$C$17,"&gt;="&amp;H2,$C$2:$C$17,"&lt;"&amp;I2)</f>
        <v>3</v>
      </c>
      <c r="L2" s="1" t="s">
        <v>13</v>
      </c>
      <c r="M2" s="1">
        <v>3</v>
      </c>
      <c r="O2" s="1" t="s">
        <v>23</v>
      </c>
      <c r="P2" s="4">
        <f>C22+1*C24</f>
        <v>687.19288786139964</v>
      </c>
      <c r="Q2" s="1" t="s">
        <v>24</v>
      </c>
      <c r="R2" s="4">
        <f>C22-1*C24</f>
        <v>270.30711213860042</v>
      </c>
      <c r="S2" s="1">
        <f>COUNTIFS($C$2:$C$17,"&gt;="&amp;R2,$C$2:$C$17,"&lt;="&amp;P2)</f>
        <v>9</v>
      </c>
      <c r="T2" s="3">
        <f>S2/$C$21</f>
        <v>0.5625</v>
      </c>
    </row>
    <row r="3" spans="1:20" x14ac:dyDescent="0.4">
      <c r="A3" s="1">
        <v>2</v>
      </c>
      <c r="B3" s="1">
        <v>1</v>
      </c>
      <c r="C3" s="1">
        <v>310</v>
      </c>
      <c r="E3" s="1">
        <v>2</v>
      </c>
      <c r="F3" s="1">
        <f t="shared" ref="F3:F5" si="0">COUNTIF($B$2:$B$17,E3)</f>
        <v>4</v>
      </c>
      <c r="H3" s="1">
        <v>300</v>
      </c>
      <c r="I3" s="1">
        <v>400</v>
      </c>
      <c r="J3" s="1">
        <f t="shared" ref="J3:J8" si="1">COUNTIFS($C$2:$C$17,"&gt;="&amp;H3,$C$2:$C$17,"&lt;"&amp;I3)</f>
        <v>4</v>
      </c>
      <c r="L3" s="1" t="s">
        <v>14</v>
      </c>
      <c r="M3" s="1">
        <v>4</v>
      </c>
      <c r="O3" s="1" t="s">
        <v>25</v>
      </c>
      <c r="P3" s="4">
        <f>C22+2*C24</f>
        <v>895.63577572279917</v>
      </c>
      <c r="Q3" s="1" t="s">
        <v>26</v>
      </c>
      <c r="R3" s="4">
        <f>C22-2*C24</f>
        <v>61.864224277200833</v>
      </c>
      <c r="S3" s="1">
        <f>COUNTIFS($C$2:$C$17,"&gt;="&amp;R3,$C$2:$C$17,"&lt;="&amp;P3)</f>
        <v>16</v>
      </c>
      <c r="T3" s="3">
        <f>S3/$C$21</f>
        <v>1</v>
      </c>
    </row>
    <row r="4" spans="1:20" x14ac:dyDescent="0.4">
      <c r="A4" s="1">
        <v>3</v>
      </c>
      <c r="B4" s="1">
        <v>1</v>
      </c>
      <c r="C4" s="1">
        <v>320</v>
      </c>
      <c r="E4" s="1">
        <v>3</v>
      </c>
      <c r="F4" s="1">
        <f t="shared" si="0"/>
        <v>3</v>
      </c>
      <c r="H4" s="1">
        <v>400</v>
      </c>
      <c r="I4" s="1">
        <v>500</v>
      </c>
      <c r="J4" s="1">
        <f t="shared" si="1"/>
        <v>1</v>
      </c>
      <c r="L4" s="1" t="s">
        <v>15</v>
      </c>
      <c r="M4" s="1">
        <v>1</v>
      </c>
      <c r="O4" s="1" t="s">
        <v>27</v>
      </c>
      <c r="P4" s="4">
        <f>C22+3*C24</f>
        <v>1104.0786635841987</v>
      </c>
      <c r="Q4" s="1" t="s">
        <v>28</v>
      </c>
      <c r="R4" s="4">
        <f>C22-3*C24</f>
        <v>-146.57866358419869</v>
      </c>
      <c r="S4" s="1">
        <f>COUNTIFS($C$2:$C$17,"&gt;="&amp;R4,$C$2:$C$17,"&lt;="&amp;P4)</f>
        <v>16</v>
      </c>
      <c r="T4" s="3">
        <f>S4/$C$21</f>
        <v>1</v>
      </c>
    </row>
    <row r="5" spans="1:20" x14ac:dyDescent="0.4">
      <c r="A5" s="1">
        <v>4</v>
      </c>
      <c r="B5" s="1">
        <v>1</v>
      </c>
      <c r="C5" s="1">
        <v>220</v>
      </c>
      <c r="E5" s="1">
        <v>4</v>
      </c>
      <c r="F5" s="1">
        <f t="shared" si="0"/>
        <v>1</v>
      </c>
      <c r="H5" s="1">
        <v>500</v>
      </c>
      <c r="I5" s="1">
        <v>600</v>
      </c>
      <c r="J5" s="1">
        <f t="shared" si="1"/>
        <v>2</v>
      </c>
      <c r="L5" s="1" t="s">
        <v>16</v>
      </c>
      <c r="M5" s="1">
        <v>2</v>
      </c>
    </row>
    <row r="6" spans="1:20" x14ac:dyDescent="0.4">
      <c r="A6" s="1">
        <v>5</v>
      </c>
      <c r="B6" s="1">
        <v>1</v>
      </c>
      <c r="C6" s="1">
        <v>310</v>
      </c>
      <c r="H6" s="1">
        <v>600</v>
      </c>
      <c r="I6" s="1">
        <v>700</v>
      </c>
      <c r="J6" s="1">
        <f t="shared" si="1"/>
        <v>2</v>
      </c>
      <c r="L6" s="1" t="s">
        <v>17</v>
      </c>
      <c r="M6" s="1">
        <v>2</v>
      </c>
    </row>
    <row r="7" spans="1:20" x14ac:dyDescent="0.4">
      <c r="A7" s="1">
        <v>6</v>
      </c>
      <c r="B7" s="1">
        <v>1</v>
      </c>
      <c r="C7" s="1">
        <v>410</v>
      </c>
      <c r="E7" t="s">
        <v>10</v>
      </c>
      <c r="F7">
        <f>SUM(F2:F5)</f>
        <v>16</v>
      </c>
      <c r="H7" s="1">
        <v>700</v>
      </c>
      <c r="I7" s="1">
        <v>800</v>
      </c>
      <c r="J7" s="1">
        <f t="shared" si="1"/>
        <v>3</v>
      </c>
      <c r="L7" s="1" t="s">
        <v>18</v>
      </c>
      <c r="M7" s="1">
        <v>3</v>
      </c>
    </row>
    <row r="8" spans="1:20" x14ac:dyDescent="0.4">
      <c r="A8" s="1">
        <v>7</v>
      </c>
      <c r="B8" s="1">
        <v>2</v>
      </c>
      <c r="C8" s="1">
        <v>550</v>
      </c>
      <c r="H8" s="1">
        <v>800</v>
      </c>
      <c r="I8" s="1">
        <v>900</v>
      </c>
      <c r="J8" s="1">
        <f t="shared" si="1"/>
        <v>1</v>
      </c>
      <c r="L8" s="1" t="s">
        <v>19</v>
      </c>
      <c r="M8" s="1">
        <v>1</v>
      </c>
    </row>
    <row r="9" spans="1:20" x14ac:dyDescent="0.4">
      <c r="A9" s="1">
        <v>8</v>
      </c>
      <c r="B9" s="1">
        <v>2</v>
      </c>
      <c r="C9" s="1">
        <v>510</v>
      </c>
    </row>
    <row r="10" spans="1:20" x14ac:dyDescent="0.4">
      <c r="A10" s="1">
        <v>9</v>
      </c>
      <c r="B10" s="1">
        <v>2</v>
      </c>
      <c r="C10" s="1">
        <v>620</v>
      </c>
      <c r="I10" t="s">
        <v>10</v>
      </c>
      <c r="J10">
        <f>SUM(J2:J8)</f>
        <v>16</v>
      </c>
    </row>
    <row r="11" spans="1:20" x14ac:dyDescent="0.4">
      <c r="A11" s="1">
        <v>10</v>
      </c>
      <c r="B11" s="1">
        <v>3</v>
      </c>
      <c r="C11" s="1">
        <v>720</v>
      </c>
    </row>
    <row r="12" spans="1:20" x14ac:dyDescent="0.4">
      <c r="A12" s="1">
        <v>11</v>
      </c>
      <c r="B12" s="1">
        <v>1</v>
      </c>
      <c r="C12" s="1">
        <v>220</v>
      </c>
    </row>
    <row r="13" spans="1:20" x14ac:dyDescent="0.4">
      <c r="A13" s="1">
        <v>12</v>
      </c>
      <c r="B13" s="1">
        <v>1</v>
      </c>
      <c r="C13" s="1">
        <v>220</v>
      </c>
    </row>
    <row r="14" spans="1:20" x14ac:dyDescent="0.4">
      <c r="A14" s="1">
        <v>13</v>
      </c>
      <c r="B14" s="1">
        <v>3</v>
      </c>
      <c r="C14" s="1">
        <v>710</v>
      </c>
    </row>
    <row r="15" spans="1:20" x14ac:dyDescent="0.4">
      <c r="A15" s="1">
        <v>14</v>
      </c>
      <c r="B15" s="1">
        <v>4</v>
      </c>
      <c r="C15" s="1">
        <v>890</v>
      </c>
    </row>
    <row r="16" spans="1:20" x14ac:dyDescent="0.4">
      <c r="A16" s="1">
        <v>15</v>
      </c>
      <c r="B16" s="1">
        <v>3</v>
      </c>
      <c r="C16" s="1">
        <v>720</v>
      </c>
    </row>
    <row r="17" spans="1:3" x14ac:dyDescent="0.4">
      <c r="A17" s="1">
        <v>16</v>
      </c>
      <c r="B17" s="1">
        <v>1</v>
      </c>
      <c r="C17" s="1">
        <v>320</v>
      </c>
    </row>
    <row r="19" spans="1:3" x14ac:dyDescent="0.4">
      <c r="A19" t="s">
        <v>3</v>
      </c>
      <c r="B19">
        <f>MIN(B2:B17)</f>
        <v>1</v>
      </c>
      <c r="C19">
        <f>MIN(C2:C17)</f>
        <v>220</v>
      </c>
    </row>
    <row r="20" spans="1:3" x14ac:dyDescent="0.4">
      <c r="A20" t="s">
        <v>4</v>
      </c>
      <c r="B20">
        <f>MAX(B2:B17)</f>
        <v>4</v>
      </c>
      <c r="C20">
        <f>MAX(C2:C17)</f>
        <v>890</v>
      </c>
    </row>
    <row r="21" spans="1:3" x14ac:dyDescent="0.4">
      <c r="A21" t="s">
        <v>5</v>
      </c>
      <c r="B21">
        <f>COUNT(B2:B17)</f>
        <v>16</v>
      </c>
      <c r="C21">
        <f>COUNT(C2:C17)</f>
        <v>16</v>
      </c>
    </row>
    <row r="22" spans="1:3" x14ac:dyDescent="0.4">
      <c r="A22" t="s">
        <v>6</v>
      </c>
      <c r="B22" s="2">
        <f>AVERAGE(B2:B17)</f>
        <v>1.8125</v>
      </c>
      <c r="C22" s="2">
        <f>AVERAGE(C2:C17)</f>
        <v>478.75</v>
      </c>
    </row>
    <row r="23" spans="1:3" x14ac:dyDescent="0.4">
      <c r="A23" t="s">
        <v>7</v>
      </c>
      <c r="B23" s="2">
        <f>_xlfn.VAR.P(B2:B17)</f>
        <v>0.90234375</v>
      </c>
      <c r="C23" s="2">
        <f>_xlfn.VAR.P(C2:C17)</f>
        <v>43448.4375</v>
      </c>
    </row>
    <row r="24" spans="1:3" x14ac:dyDescent="0.4">
      <c r="A24" t="s">
        <v>8</v>
      </c>
      <c r="B24" s="2">
        <f>_xlfn.STDEV.P(B2:B17)</f>
        <v>0.94991775959816649</v>
      </c>
      <c r="C24" s="2">
        <f>_xlfn.STDEV.P(C2:C17)</f>
        <v>208.44288786139958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tsato</dc:creator>
  <cp:lastModifiedBy>Atsuko</cp:lastModifiedBy>
  <dcterms:created xsi:type="dcterms:W3CDTF">2015-10-27T07:36:27Z</dcterms:created>
  <dcterms:modified xsi:type="dcterms:W3CDTF">2016-01-26T09:00:21Z</dcterms:modified>
</cp:coreProperties>
</file>