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C30" i="4"/>
  <c r="B30" i="4"/>
  <c r="D30" i="4" s="1"/>
  <c r="C29" i="4"/>
  <c r="B29" i="4"/>
  <c r="C28" i="4"/>
  <c r="B28" i="4"/>
  <c r="D28" i="4" s="1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H6" i="4"/>
  <c r="G6" i="4"/>
  <c r="H5" i="4"/>
  <c r="G5" i="4"/>
  <c r="B31" i="4" l="1"/>
  <c r="D9" i="4"/>
  <c r="C31" i="4"/>
  <c r="D11" i="4"/>
  <c r="D13" i="4"/>
  <c r="D15" i="4"/>
  <c r="D17" i="4"/>
  <c r="D19" i="4"/>
  <c r="D21" i="4"/>
  <c r="D23" i="4"/>
  <c r="D25" i="4"/>
  <c r="D27" i="4"/>
  <c r="D29" i="4"/>
  <c r="D10" i="4"/>
  <c r="D14" i="4"/>
  <c r="D18" i="4"/>
  <c r="D22" i="4"/>
  <c r="D7" i="4"/>
  <c r="D8" i="4"/>
  <c r="D12" i="4"/>
  <c r="D16" i="4"/>
  <c r="D20" i="4"/>
  <c r="D24" i="4"/>
  <c r="D26" i="4"/>
  <c r="C31" i="1"/>
  <c r="D19" i="1"/>
  <c r="D20" i="1"/>
  <c r="D21" i="1"/>
  <c r="D23" i="1"/>
  <c r="D24" i="1"/>
  <c r="D25" i="1"/>
  <c r="D26" i="1"/>
  <c r="D29" i="1"/>
  <c r="D30" i="1"/>
  <c r="B31" i="1"/>
  <c r="D31" i="4" l="1"/>
  <c r="D22" i="1"/>
  <c r="D27" i="1"/>
  <c r="D28" i="1"/>
  <c r="D7" i="1"/>
  <c r="D18" i="1"/>
  <c r="D16" i="1"/>
  <c r="D14" i="1"/>
  <c r="D12" i="1"/>
  <c r="D10" i="1"/>
  <c r="D8" i="1"/>
  <c r="D17" i="1"/>
  <c r="D15" i="1"/>
  <c r="D13" i="1"/>
  <c r="D11" i="1"/>
  <c r="D9" i="1"/>
  <c r="D31" i="1" l="1"/>
</calcChain>
</file>

<file path=xl/sharedStrings.xml><?xml version="1.0" encoding="utf-8"?>
<sst xmlns="http://schemas.openxmlformats.org/spreadsheetml/2006/main" count="34" uniqueCount="15">
  <si>
    <t>金利（年）</t>
    <rPh sb="0" eb="2">
      <t>キンリ</t>
    </rPh>
    <rPh sb="3" eb="4">
      <t>ネン</t>
    </rPh>
    <phoneticPr fontId="2"/>
  </si>
  <si>
    <t>返済期間（年）</t>
    <rPh sb="0" eb="2">
      <t>ヘンサイ</t>
    </rPh>
    <rPh sb="2" eb="4">
      <t>キカン</t>
    </rPh>
    <rPh sb="5" eb="6">
      <t>ネン</t>
    </rPh>
    <phoneticPr fontId="2"/>
  </si>
  <si>
    <t>借入金額</t>
    <rPh sb="0" eb="2">
      <t>カリイレ</t>
    </rPh>
    <rPh sb="2" eb="4">
      <t>キンガク</t>
    </rPh>
    <phoneticPr fontId="2"/>
  </si>
  <si>
    <t>回</t>
    <rPh sb="0" eb="1">
      <t>カイ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</si>
  <si>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</si>
  <si>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</si>
  <si>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支払額</t>
    <rPh sb="0" eb="2">
      <t>シハライ</t>
    </rPh>
    <rPh sb="2" eb="3">
      <t>ガク</t>
    </rPh>
    <phoneticPr fontId="2"/>
  </si>
  <si>
    <t>合計</t>
    <rPh sb="0" eb="2">
      <t>ゴウケイ</t>
    </rPh>
    <phoneticPr fontId="2"/>
  </si>
  <si>
    <t>▼返済予定表</t>
    <rPh sb="1" eb="3">
      <t>ヘンサイ</t>
    </rPh>
    <rPh sb="3" eb="5">
      <t>ヨテイ</t>
    </rPh>
    <rPh sb="5" eb="6">
      <t>ヒョウ</t>
    </rPh>
    <phoneticPr fontId="2"/>
  </si>
  <si>
    <t>▼借入条件</t>
    <rPh sb="1" eb="3">
      <t>カリイレ</t>
    </rPh>
    <rPh sb="3" eb="5">
      <t>ジョウケン</t>
    </rPh>
    <phoneticPr fontId="2"/>
  </si>
  <si>
    <t>開始期</t>
    <rPh sb="0" eb="3">
      <t>カイシキ</t>
    </rPh>
    <phoneticPr fontId="2"/>
  </si>
  <si>
    <t>終了期</t>
    <rPh sb="0" eb="2">
      <t>シュウリョウ</t>
    </rPh>
    <rPh sb="2" eb="3">
      <t>キ</t>
    </rPh>
    <phoneticPr fontId="2"/>
  </si>
  <si>
    <t>ケース1</t>
    <phoneticPr fontId="2"/>
  </si>
  <si>
    <t>ケース2</t>
  </si>
  <si>
    <t>▼繰上げ返済</t>
    <rPh sb="1" eb="3">
      <t>クリア</t>
    </rPh>
    <rPh sb="4" eb="6">
      <t>ヘンサイ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</si>
</sst>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9" fontId="4" fillId="0" borderId="1" xfId="0" applyNumberFormat="1" applyFont="1" applyBorder="1">
      <alignment vertical="center"/>
    </xf>
    <xf numFmtId="6" fontId="4" fillId="0" borderId="1" xfId="1" applyFont="1" applyBorder="1">
      <alignment vertical="center"/>
    </xf>
    <xf numFmtId="6" fontId="3" fillId="3" borderId="1" xfId="1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G5" sqref="G5"/>
    </sheetView>
  </sheetViews>
  <sheetFormatPr defaultRowHeight="14.25" x14ac:dyDescent="0.15"/>
  <cols>
    <col min="1" max="1" width="5.75" style="1" customWidth="1"/>
    <col min="2" max="2" width="11" style="1" customWidth="1"/>
    <col min="3" max="3" width="10.5" style="1" customWidth="1"/>
    <col min="4" max="4" width="11.25" style="1" customWidth="1"/>
    <col min="5" max="5" width="2.75" style="1" customWidth="1"/>
    <col min="6" max="6" width="9" style="1"/>
    <col min="7" max="8" width="10" style="1" bestFit="1" customWidth="1"/>
    <col min="9" max="16384" width="9" style="1"/>
  </cols>
  <sheetData>
    <row r="1" spans="1:8" x14ac:dyDescent="0.15">
      <c r="A1" s="1" t="s">
        <v>9</v>
      </c>
      <c r="F1" s="1" t="s">
        <v>14</v>
      </c>
    </row>
    <row r="2" spans="1:8" x14ac:dyDescent="0.15">
      <c r="A2" s="11" t="s">
        <v>0</v>
      </c>
      <c r="B2" s="11"/>
      <c r="C2" s="6">
        <v>0.05</v>
      </c>
      <c r="F2" s="4"/>
      <c r="G2" s="5" t="s">
        <v>12</v>
      </c>
      <c r="H2" s="5" t="s">
        <v>13</v>
      </c>
    </row>
    <row r="3" spans="1:8" x14ac:dyDescent="0.15">
      <c r="A3" s="11" t="s">
        <v>1</v>
      </c>
      <c r="B3" s="11"/>
      <c r="C3" s="2">
        <v>2</v>
      </c>
      <c r="F3" s="4" t="s">
        <v>10</v>
      </c>
      <c r="G3" s="2">
        <v>2</v>
      </c>
      <c r="H3" s="2">
        <v>18</v>
      </c>
    </row>
    <row r="4" spans="1:8" x14ac:dyDescent="0.15">
      <c r="A4" s="11" t="s">
        <v>2</v>
      </c>
      <c r="B4" s="11"/>
      <c r="C4" s="7">
        <v>1000000</v>
      </c>
      <c r="F4" s="4" t="s">
        <v>11</v>
      </c>
      <c r="G4" s="2">
        <v>5</v>
      </c>
      <c r="H4" s="2">
        <v>21</v>
      </c>
    </row>
    <row r="5" spans="1:8" x14ac:dyDescent="0.15">
      <c r="A5" s="1" t="s">
        <v>8</v>
      </c>
      <c r="F5" s="10" t="s">
        <v>4</v>
      </c>
      <c r="G5" s="8"/>
      <c r="H5" s="8"/>
    </row>
    <row r="6" spans="1:8" x14ac:dyDescent="0.15">
      <c r="A6" s="5" t="s">
        <v>3</v>
      </c>
      <c r="B6" s="5" t="s">
        <v>4</v>
      </c>
      <c r="C6" s="5" t="s">
        <v>5</v>
      </c>
      <c r="D6" s="5" t="s">
        <v>6</v>
      </c>
      <c r="F6" s="10" t="s">
        <v>5</v>
      </c>
      <c r="G6" s="8"/>
      <c r="H6" s="8"/>
    </row>
    <row r="7" spans="1:8" x14ac:dyDescent="0.15">
      <c r="A7" s="2">
        <v>1</v>
      </c>
      <c r="B7" s="3">
        <f t="shared" ref="B7:B18" si="0">PPMT($C$2/12,$A7,$C$3*12,$C$4)</f>
        <v>-39704.723067401777</v>
      </c>
      <c r="C7" s="3">
        <f t="shared" ref="C7:C18" si="1">IPMT($C$2/12,$A7,$C$3*12,$C$4)</f>
        <v>-4166.666666666667</v>
      </c>
      <c r="D7" s="3">
        <f>B7+C7</f>
        <v>-43871.389734068442</v>
      </c>
    </row>
    <row r="8" spans="1:8" x14ac:dyDescent="0.15">
      <c r="A8" s="2">
        <v>2</v>
      </c>
      <c r="B8" s="3">
        <f t="shared" si="0"/>
        <v>-39870.159413515947</v>
      </c>
      <c r="C8" s="3">
        <f t="shared" si="1"/>
        <v>-4001.2303205524918</v>
      </c>
      <c r="D8" s="3">
        <f t="shared" ref="D8:D18" si="2">B8+C8</f>
        <v>-43871.389734068442</v>
      </c>
    </row>
    <row r="9" spans="1:8" x14ac:dyDescent="0.15">
      <c r="A9" s="2">
        <v>3</v>
      </c>
      <c r="B9" s="3">
        <f t="shared" si="0"/>
        <v>-40036.285077738932</v>
      </c>
      <c r="C9" s="3">
        <f t="shared" si="1"/>
        <v>-3835.104656329509</v>
      </c>
      <c r="D9" s="3">
        <f t="shared" si="2"/>
        <v>-43871.389734068442</v>
      </c>
    </row>
    <row r="10" spans="1:8" x14ac:dyDescent="0.15">
      <c r="A10" s="2">
        <v>4</v>
      </c>
      <c r="B10" s="3">
        <f t="shared" si="0"/>
        <v>-40203.102932229514</v>
      </c>
      <c r="C10" s="3">
        <f t="shared" si="1"/>
        <v>-3668.2868018389304</v>
      </c>
      <c r="D10" s="3">
        <f t="shared" si="2"/>
        <v>-43871.389734068442</v>
      </c>
    </row>
    <row r="11" spans="1:8" x14ac:dyDescent="0.15">
      <c r="A11" s="2">
        <v>5</v>
      </c>
      <c r="B11" s="3">
        <f t="shared" si="0"/>
        <v>-40370.615861113802</v>
      </c>
      <c r="C11" s="3">
        <f t="shared" si="1"/>
        <v>-3500.7738729546404</v>
      </c>
      <c r="D11" s="3">
        <f t="shared" si="2"/>
        <v>-43871.389734068442</v>
      </c>
    </row>
    <row r="12" spans="1:8" x14ac:dyDescent="0.15">
      <c r="A12" s="2">
        <v>6</v>
      </c>
      <c r="B12" s="3">
        <f t="shared" si="0"/>
        <v>-40538.826760535114</v>
      </c>
      <c r="C12" s="3">
        <f t="shared" si="1"/>
        <v>-3332.5629735333337</v>
      </c>
      <c r="D12" s="3">
        <f t="shared" si="2"/>
        <v>-43871.389734068449</v>
      </c>
    </row>
    <row r="13" spans="1:8" x14ac:dyDescent="0.15">
      <c r="A13" s="2">
        <v>7</v>
      </c>
      <c r="B13" s="3">
        <f t="shared" si="0"/>
        <v>-40707.738538704005</v>
      </c>
      <c r="C13" s="3">
        <f t="shared" si="1"/>
        <v>-3163.6511953644367</v>
      </c>
      <c r="D13" s="3">
        <f t="shared" si="2"/>
        <v>-43871.389734068442</v>
      </c>
    </row>
    <row r="14" spans="1:8" x14ac:dyDescent="0.15">
      <c r="A14" s="2">
        <v>8</v>
      </c>
      <c r="B14" s="3">
        <f t="shared" si="0"/>
        <v>-40877.354115948605</v>
      </c>
      <c r="C14" s="3">
        <f t="shared" si="1"/>
        <v>-2994.0356181198372</v>
      </c>
      <c r="D14" s="3">
        <f t="shared" si="2"/>
        <v>-43871.389734068442</v>
      </c>
    </row>
    <row r="15" spans="1:8" x14ac:dyDescent="0.15">
      <c r="A15" s="2">
        <v>9</v>
      </c>
      <c r="B15" s="3">
        <f t="shared" si="0"/>
        <v>-41047.676424765057</v>
      </c>
      <c r="C15" s="3">
        <f t="shared" si="1"/>
        <v>-2823.7133093033844</v>
      </c>
      <c r="D15" s="3">
        <f t="shared" si="2"/>
        <v>-43871.389734068442</v>
      </c>
    </row>
    <row r="16" spans="1:8" x14ac:dyDescent="0.15">
      <c r="A16" s="2">
        <v>10</v>
      </c>
      <c r="B16" s="3">
        <f t="shared" si="0"/>
        <v>-41218.708409868254</v>
      </c>
      <c r="C16" s="3">
        <f t="shared" si="1"/>
        <v>-2652.6813242001967</v>
      </c>
      <c r="D16" s="3">
        <f t="shared" si="2"/>
        <v>-43871.389734068449</v>
      </c>
    </row>
    <row r="17" spans="1:4" x14ac:dyDescent="0.15">
      <c r="A17" s="2">
        <v>11</v>
      </c>
      <c r="B17" s="3">
        <f t="shared" si="0"/>
        <v>-41390.453028242693</v>
      </c>
      <c r="C17" s="3">
        <f t="shared" si="1"/>
        <v>-2480.9367058257462</v>
      </c>
      <c r="D17" s="3">
        <f t="shared" si="2"/>
        <v>-43871.389734068442</v>
      </c>
    </row>
    <row r="18" spans="1:4" x14ac:dyDescent="0.15">
      <c r="A18" s="2">
        <v>12</v>
      </c>
      <c r="B18" s="3">
        <f t="shared" si="0"/>
        <v>-41562.913249193713</v>
      </c>
      <c r="C18" s="3">
        <f t="shared" si="1"/>
        <v>-2308.4764848747345</v>
      </c>
      <c r="D18" s="3">
        <f t="shared" si="2"/>
        <v>-43871.389734068449</v>
      </c>
    </row>
    <row r="19" spans="1:4" x14ac:dyDescent="0.15">
      <c r="A19" s="2">
        <v>13</v>
      </c>
      <c r="B19" s="3">
        <f t="shared" ref="B19:B30" si="3">PPMT($C$2/12,$A19,$C$3*12,$C$4)</f>
        <v>-41736.092054398687</v>
      </c>
      <c r="C19" s="3">
        <f t="shared" ref="C19:C30" si="4">IPMT($C$2/12,$A19,$C$3*12,$C$4)</f>
        <v>-2135.2976796697608</v>
      </c>
      <c r="D19" s="3">
        <f t="shared" ref="D19:D30" si="5">B19+C19</f>
        <v>-43871.389734068449</v>
      </c>
    </row>
    <row r="20" spans="1:4" x14ac:dyDescent="0.15">
      <c r="A20" s="2">
        <v>14</v>
      </c>
      <c r="B20" s="3">
        <f t="shared" si="3"/>
        <v>-41909.992437958681</v>
      </c>
      <c r="C20" s="3">
        <f t="shared" si="4"/>
        <v>-1961.3972961097663</v>
      </c>
      <c r="D20" s="3">
        <f t="shared" si="5"/>
        <v>-43871.389734068449</v>
      </c>
    </row>
    <row r="21" spans="1:4" x14ac:dyDescent="0.15">
      <c r="A21" s="2">
        <v>15</v>
      </c>
      <c r="B21" s="3">
        <f t="shared" si="3"/>
        <v>-42084.617406450176</v>
      </c>
      <c r="C21" s="3">
        <f t="shared" si="4"/>
        <v>-1786.7723276182717</v>
      </c>
      <c r="D21" s="3">
        <f t="shared" si="5"/>
        <v>-43871.389734068449</v>
      </c>
    </row>
    <row r="22" spans="1:4" x14ac:dyDescent="0.15">
      <c r="A22" s="2">
        <v>16</v>
      </c>
      <c r="B22" s="3">
        <f t="shared" si="3"/>
        <v>-42259.969978977038</v>
      </c>
      <c r="C22" s="3">
        <f t="shared" si="4"/>
        <v>-1611.4197550913962</v>
      </c>
      <c r="D22" s="3">
        <f t="shared" si="5"/>
        <v>-43871.389734068434</v>
      </c>
    </row>
    <row r="23" spans="1:4" x14ac:dyDescent="0.15">
      <c r="A23" s="2">
        <v>17</v>
      </c>
      <c r="B23" s="3">
        <f t="shared" si="3"/>
        <v>-42436.053187222788</v>
      </c>
      <c r="C23" s="3">
        <f t="shared" si="4"/>
        <v>-1435.3365468456586</v>
      </c>
      <c r="D23" s="3">
        <f t="shared" si="5"/>
        <v>-43871.389734068449</v>
      </c>
    </row>
    <row r="24" spans="1:4" x14ac:dyDescent="0.15">
      <c r="A24" s="2">
        <v>18</v>
      </c>
      <c r="B24" s="3">
        <f t="shared" si="3"/>
        <v>-42612.870075502884</v>
      </c>
      <c r="C24" s="3">
        <f t="shared" si="4"/>
        <v>-1258.519658565564</v>
      </c>
      <c r="D24" s="3">
        <f t="shared" si="5"/>
        <v>-43871.389734068449</v>
      </c>
    </row>
    <row r="25" spans="1:4" x14ac:dyDescent="0.15">
      <c r="A25" s="2">
        <v>19</v>
      </c>
      <c r="B25" s="3">
        <f t="shared" si="3"/>
        <v>-42790.423700817482</v>
      </c>
      <c r="C25" s="3">
        <f t="shared" si="4"/>
        <v>-1080.9660332509684</v>
      </c>
      <c r="D25" s="3">
        <f t="shared" si="5"/>
        <v>-43871.389734068449</v>
      </c>
    </row>
    <row r="26" spans="1:4" x14ac:dyDescent="0.15">
      <c r="A26" s="2">
        <v>20</v>
      </c>
      <c r="B26" s="3">
        <f t="shared" si="3"/>
        <v>-42968.717132904218</v>
      </c>
      <c r="C26" s="3">
        <f t="shared" si="4"/>
        <v>-902.67260116422892</v>
      </c>
      <c r="D26" s="3">
        <f t="shared" si="5"/>
        <v>-43871.389734068449</v>
      </c>
    </row>
    <row r="27" spans="1:4" x14ac:dyDescent="0.15">
      <c r="A27" s="2">
        <v>21</v>
      </c>
      <c r="B27" s="3">
        <f t="shared" si="3"/>
        <v>-43147.753454291313</v>
      </c>
      <c r="C27" s="3">
        <f t="shared" si="4"/>
        <v>-723.63627977712804</v>
      </c>
      <c r="D27" s="3">
        <f t="shared" si="5"/>
        <v>-43871.389734068442</v>
      </c>
    </row>
    <row r="28" spans="1:4" x14ac:dyDescent="0.15">
      <c r="A28" s="2">
        <v>22</v>
      </c>
      <c r="B28" s="3">
        <f t="shared" si="3"/>
        <v>-43327.53576035086</v>
      </c>
      <c r="C28" s="3">
        <f t="shared" si="4"/>
        <v>-543.85397371758097</v>
      </c>
      <c r="D28" s="3">
        <f t="shared" si="5"/>
        <v>-43871.389734068442</v>
      </c>
    </row>
    <row r="29" spans="1:4" x14ac:dyDescent="0.15">
      <c r="A29" s="2">
        <v>23</v>
      </c>
      <c r="B29" s="3">
        <f t="shared" si="3"/>
        <v>-43508.067159352329</v>
      </c>
      <c r="C29" s="3">
        <f t="shared" si="4"/>
        <v>-363.32257471611922</v>
      </c>
      <c r="D29" s="3">
        <f t="shared" si="5"/>
        <v>-43871.389734068449</v>
      </c>
    </row>
    <row r="30" spans="1:4" x14ac:dyDescent="0.15">
      <c r="A30" s="2">
        <v>24</v>
      </c>
      <c r="B30" s="3">
        <f t="shared" si="3"/>
        <v>-43689.350772516293</v>
      </c>
      <c r="C30" s="3">
        <f t="shared" si="4"/>
        <v>-182.03896155215119</v>
      </c>
      <c r="D30" s="3">
        <f t="shared" si="5"/>
        <v>-43871.389734068442</v>
      </c>
    </row>
    <row r="31" spans="1:4" x14ac:dyDescent="0.15">
      <c r="A31" s="5" t="s">
        <v>7</v>
      </c>
      <c r="B31" s="3">
        <f>SUM(B7:B30)</f>
        <v>-1000000.0000000002</v>
      </c>
      <c r="C31" s="3">
        <f>SUM(C7:C30)</f>
        <v>-52913.353617642519</v>
      </c>
      <c r="D31" s="3">
        <f>SUM(D7:D30)</f>
        <v>-1052913.3536176423</v>
      </c>
    </row>
  </sheetData>
  <mergeCells count="3">
    <mergeCell ref="A2:B2"/>
    <mergeCell ref="A3:B3"/>
    <mergeCell ref="A4:B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G5" sqref="G5"/>
    </sheetView>
  </sheetViews>
  <sheetFormatPr defaultRowHeight="14.25" x14ac:dyDescent="0.15"/>
  <cols>
    <col min="1" max="1" width="5.75" style="1" customWidth="1"/>
    <col min="2" max="2" width="11" style="1" customWidth="1"/>
    <col min="3" max="3" width="10.5" style="1" customWidth="1"/>
    <col min="4" max="4" width="11.25" style="1" customWidth="1"/>
    <col min="5" max="5" width="2.75" style="1" customWidth="1"/>
    <col min="6" max="6" width="9" style="1"/>
    <col min="7" max="8" width="10" style="1" bestFit="1" customWidth="1"/>
    <col min="9" max="16384" width="9" style="1"/>
  </cols>
  <sheetData>
    <row r="1" spans="1:8" x14ac:dyDescent="0.15">
      <c r="A1" s="1" t="s">
        <v>9</v>
      </c>
      <c r="F1" s="1" t="s">
        <v>14</v>
      </c>
    </row>
    <row r="2" spans="1:8" x14ac:dyDescent="0.15">
      <c r="A2" s="11" t="s">
        <v>0</v>
      </c>
      <c r="B2" s="11"/>
      <c r="C2" s="6">
        <v>0.05</v>
      </c>
      <c r="F2" s="4"/>
      <c r="G2" s="5" t="s">
        <v>12</v>
      </c>
      <c r="H2" s="5" t="s">
        <v>13</v>
      </c>
    </row>
    <row r="3" spans="1:8" x14ac:dyDescent="0.15">
      <c r="A3" s="11" t="s">
        <v>1</v>
      </c>
      <c r="B3" s="11"/>
      <c r="C3" s="2">
        <v>2</v>
      </c>
      <c r="F3" s="4" t="s">
        <v>10</v>
      </c>
      <c r="G3" s="2">
        <v>2</v>
      </c>
      <c r="H3" s="2">
        <v>18</v>
      </c>
    </row>
    <row r="4" spans="1:8" x14ac:dyDescent="0.15">
      <c r="A4" s="11" t="s">
        <v>2</v>
      </c>
      <c r="B4" s="11"/>
      <c r="C4" s="7">
        <v>1000000</v>
      </c>
      <c r="F4" s="4" t="s">
        <v>11</v>
      </c>
      <c r="G4" s="2">
        <v>5</v>
      </c>
      <c r="H4" s="2">
        <v>21</v>
      </c>
    </row>
    <row r="5" spans="1:8" x14ac:dyDescent="0.15">
      <c r="A5" s="1" t="s">
        <v>8</v>
      </c>
      <c r="F5" s="9" t="s">
        <v>4</v>
      </c>
      <c r="G5" s="8">
        <f>CUMPRINC($C$2/12,$C$3*12,$C$4,G$3,G$4,0)</f>
        <v>-160480.16328459815</v>
      </c>
      <c r="H5" s="8">
        <f>CUMPRINC($C$2/12,$C$3*12,$C$4,H$3,H$4,0)</f>
        <v>-171519.7643635158</v>
      </c>
    </row>
    <row r="6" spans="1:8" x14ac:dyDescent="0.15">
      <c r="A6" s="5" t="s">
        <v>3</v>
      </c>
      <c r="B6" s="5" t="s">
        <v>4</v>
      </c>
      <c r="C6" s="5" t="s">
        <v>5</v>
      </c>
      <c r="D6" s="5" t="s">
        <v>6</v>
      </c>
      <c r="F6" s="9" t="s">
        <v>5</v>
      </c>
      <c r="G6" s="8">
        <f>CUMIPMT($C$2/12,$C$3*12,$C$4,G$3,G$4,0)</f>
        <v>-15005.395651675615</v>
      </c>
      <c r="H6" s="8">
        <f>CUMIPMT($C$2/12,$C$3*12,$C$4,H$3,H$4,0)</f>
        <v>-3965.7945727579645</v>
      </c>
    </row>
    <row r="7" spans="1:8" x14ac:dyDescent="0.15">
      <c r="A7" s="2">
        <v>1</v>
      </c>
      <c r="B7" s="3">
        <f t="shared" ref="B7:B30" si="0">PPMT($C$2/12,$A7,$C$3*12,$C$4)</f>
        <v>-39704.723067401777</v>
      </c>
      <c r="C7" s="3">
        <f t="shared" ref="C7:C30" si="1">IPMT($C$2/12,$A7,$C$3*12,$C$4)</f>
        <v>-4166.666666666667</v>
      </c>
      <c r="D7" s="3">
        <f>B7+C7</f>
        <v>-43871.389734068442</v>
      </c>
    </row>
    <row r="8" spans="1:8" x14ac:dyDescent="0.15">
      <c r="A8" s="2">
        <v>2</v>
      </c>
      <c r="B8" s="3">
        <f t="shared" si="0"/>
        <v>-39870.159413515947</v>
      </c>
      <c r="C8" s="3">
        <f t="shared" si="1"/>
        <v>-4001.2303205524918</v>
      </c>
      <c r="D8" s="3">
        <f t="shared" ref="D8:D30" si="2">B8+C8</f>
        <v>-43871.389734068442</v>
      </c>
    </row>
    <row r="9" spans="1:8" x14ac:dyDescent="0.15">
      <c r="A9" s="2">
        <v>3</v>
      </c>
      <c r="B9" s="3">
        <f t="shared" si="0"/>
        <v>-40036.285077738932</v>
      </c>
      <c r="C9" s="3">
        <f t="shared" si="1"/>
        <v>-3835.104656329509</v>
      </c>
      <c r="D9" s="3">
        <f t="shared" si="2"/>
        <v>-43871.389734068442</v>
      </c>
    </row>
    <row r="10" spans="1:8" x14ac:dyDescent="0.15">
      <c r="A10" s="2">
        <v>4</v>
      </c>
      <c r="B10" s="3">
        <f t="shared" si="0"/>
        <v>-40203.102932229514</v>
      </c>
      <c r="C10" s="3">
        <f t="shared" si="1"/>
        <v>-3668.2868018389304</v>
      </c>
      <c r="D10" s="3">
        <f t="shared" si="2"/>
        <v>-43871.389734068442</v>
      </c>
    </row>
    <row r="11" spans="1:8" x14ac:dyDescent="0.15">
      <c r="A11" s="2">
        <v>5</v>
      </c>
      <c r="B11" s="3">
        <f t="shared" si="0"/>
        <v>-40370.615861113802</v>
      </c>
      <c r="C11" s="3">
        <f t="shared" si="1"/>
        <v>-3500.7738729546404</v>
      </c>
      <c r="D11" s="3">
        <f t="shared" si="2"/>
        <v>-43871.389734068442</v>
      </c>
    </row>
    <row r="12" spans="1:8" x14ac:dyDescent="0.15">
      <c r="A12" s="2">
        <v>6</v>
      </c>
      <c r="B12" s="3">
        <f t="shared" si="0"/>
        <v>-40538.826760535114</v>
      </c>
      <c r="C12" s="3">
        <f t="shared" si="1"/>
        <v>-3332.5629735333337</v>
      </c>
      <c r="D12" s="3">
        <f t="shared" si="2"/>
        <v>-43871.389734068449</v>
      </c>
    </row>
    <row r="13" spans="1:8" x14ac:dyDescent="0.15">
      <c r="A13" s="2">
        <v>7</v>
      </c>
      <c r="B13" s="3">
        <f t="shared" si="0"/>
        <v>-40707.738538704005</v>
      </c>
      <c r="C13" s="3">
        <f t="shared" si="1"/>
        <v>-3163.6511953644367</v>
      </c>
      <c r="D13" s="3">
        <f t="shared" si="2"/>
        <v>-43871.389734068442</v>
      </c>
    </row>
    <row r="14" spans="1:8" x14ac:dyDescent="0.15">
      <c r="A14" s="2">
        <v>8</v>
      </c>
      <c r="B14" s="3">
        <f t="shared" si="0"/>
        <v>-40877.354115948605</v>
      </c>
      <c r="C14" s="3">
        <f t="shared" si="1"/>
        <v>-2994.0356181198372</v>
      </c>
      <c r="D14" s="3">
        <f t="shared" si="2"/>
        <v>-43871.389734068442</v>
      </c>
    </row>
    <row r="15" spans="1:8" x14ac:dyDescent="0.15">
      <c r="A15" s="2">
        <v>9</v>
      </c>
      <c r="B15" s="3">
        <f t="shared" si="0"/>
        <v>-41047.676424765057</v>
      </c>
      <c r="C15" s="3">
        <f t="shared" si="1"/>
        <v>-2823.7133093033844</v>
      </c>
      <c r="D15" s="3">
        <f t="shared" si="2"/>
        <v>-43871.389734068442</v>
      </c>
    </row>
    <row r="16" spans="1:8" x14ac:dyDescent="0.15">
      <c r="A16" s="2">
        <v>10</v>
      </c>
      <c r="B16" s="3">
        <f t="shared" si="0"/>
        <v>-41218.708409868254</v>
      </c>
      <c r="C16" s="3">
        <f t="shared" si="1"/>
        <v>-2652.6813242001967</v>
      </c>
      <c r="D16" s="3">
        <f t="shared" si="2"/>
        <v>-43871.389734068449</v>
      </c>
    </row>
    <row r="17" spans="1:4" x14ac:dyDescent="0.15">
      <c r="A17" s="2">
        <v>11</v>
      </c>
      <c r="B17" s="3">
        <f t="shared" si="0"/>
        <v>-41390.453028242693</v>
      </c>
      <c r="C17" s="3">
        <f t="shared" si="1"/>
        <v>-2480.9367058257462</v>
      </c>
      <c r="D17" s="3">
        <f t="shared" si="2"/>
        <v>-43871.389734068442</v>
      </c>
    </row>
    <row r="18" spans="1:4" x14ac:dyDescent="0.15">
      <c r="A18" s="2">
        <v>12</v>
      </c>
      <c r="B18" s="3">
        <f t="shared" si="0"/>
        <v>-41562.913249193713</v>
      </c>
      <c r="C18" s="3">
        <f t="shared" si="1"/>
        <v>-2308.4764848747345</v>
      </c>
      <c r="D18" s="3">
        <f t="shared" si="2"/>
        <v>-43871.389734068449</v>
      </c>
    </row>
    <row r="19" spans="1:4" x14ac:dyDescent="0.15">
      <c r="A19" s="2">
        <v>13</v>
      </c>
      <c r="B19" s="3">
        <f t="shared" si="0"/>
        <v>-41736.092054398687</v>
      </c>
      <c r="C19" s="3">
        <f t="shared" si="1"/>
        <v>-2135.2976796697608</v>
      </c>
      <c r="D19" s="3">
        <f t="shared" si="2"/>
        <v>-43871.389734068449</v>
      </c>
    </row>
    <row r="20" spans="1:4" x14ac:dyDescent="0.15">
      <c r="A20" s="2">
        <v>14</v>
      </c>
      <c r="B20" s="3">
        <f t="shared" si="0"/>
        <v>-41909.992437958681</v>
      </c>
      <c r="C20" s="3">
        <f t="shared" si="1"/>
        <v>-1961.3972961097663</v>
      </c>
      <c r="D20" s="3">
        <f t="shared" si="2"/>
        <v>-43871.389734068449</v>
      </c>
    </row>
    <row r="21" spans="1:4" x14ac:dyDescent="0.15">
      <c r="A21" s="2">
        <v>15</v>
      </c>
      <c r="B21" s="3">
        <f t="shared" si="0"/>
        <v>-42084.617406450176</v>
      </c>
      <c r="C21" s="3">
        <f t="shared" si="1"/>
        <v>-1786.7723276182717</v>
      </c>
      <c r="D21" s="3">
        <f t="shared" si="2"/>
        <v>-43871.389734068449</v>
      </c>
    </row>
    <row r="22" spans="1:4" x14ac:dyDescent="0.15">
      <c r="A22" s="2">
        <v>16</v>
      </c>
      <c r="B22" s="3">
        <f t="shared" si="0"/>
        <v>-42259.969978977038</v>
      </c>
      <c r="C22" s="3">
        <f t="shared" si="1"/>
        <v>-1611.4197550913962</v>
      </c>
      <c r="D22" s="3">
        <f t="shared" si="2"/>
        <v>-43871.389734068434</v>
      </c>
    </row>
    <row r="23" spans="1:4" x14ac:dyDescent="0.15">
      <c r="A23" s="2">
        <v>17</v>
      </c>
      <c r="B23" s="3">
        <f t="shared" si="0"/>
        <v>-42436.053187222788</v>
      </c>
      <c r="C23" s="3">
        <f t="shared" si="1"/>
        <v>-1435.3365468456586</v>
      </c>
      <c r="D23" s="3">
        <f t="shared" si="2"/>
        <v>-43871.389734068449</v>
      </c>
    </row>
    <row r="24" spans="1:4" x14ac:dyDescent="0.15">
      <c r="A24" s="2">
        <v>18</v>
      </c>
      <c r="B24" s="3">
        <f t="shared" si="0"/>
        <v>-42612.870075502884</v>
      </c>
      <c r="C24" s="3">
        <f t="shared" si="1"/>
        <v>-1258.519658565564</v>
      </c>
      <c r="D24" s="3">
        <f t="shared" si="2"/>
        <v>-43871.389734068449</v>
      </c>
    </row>
    <row r="25" spans="1:4" x14ac:dyDescent="0.15">
      <c r="A25" s="2">
        <v>19</v>
      </c>
      <c r="B25" s="3">
        <f t="shared" si="0"/>
        <v>-42790.423700817482</v>
      </c>
      <c r="C25" s="3">
        <f t="shared" si="1"/>
        <v>-1080.9660332509684</v>
      </c>
      <c r="D25" s="3">
        <f t="shared" si="2"/>
        <v>-43871.389734068449</v>
      </c>
    </row>
    <row r="26" spans="1:4" x14ac:dyDescent="0.15">
      <c r="A26" s="2">
        <v>20</v>
      </c>
      <c r="B26" s="3">
        <f t="shared" si="0"/>
        <v>-42968.717132904218</v>
      </c>
      <c r="C26" s="3">
        <f t="shared" si="1"/>
        <v>-902.67260116422892</v>
      </c>
      <c r="D26" s="3">
        <f t="shared" si="2"/>
        <v>-43871.389734068449</v>
      </c>
    </row>
    <row r="27" spans="1:4" x14ac:dyDescent="0.15">
      <c r="A27" s="2">
        <v>21</v>
      </c>
      <c r="B27" s="3">
        <f t="shared" si="0"/>
        <v>-43147.753454291313</v>
      </c>
      <c r="C27" s="3">
        <f t="shared" si="1"/>
        <v>-723.63627977712804</v>
      </c>
      <c r="D27" s="3">
        <f t="shared" si="2"/>
        <v>-43871.389734068442</v>
      </c>
    </row>
    <row r="28" spans="1:4" x14ac:dyDescent="0.15">
      <c r="A28" s="2">
        <v>22</v>
      </c>
      <c r="B28" s="3">
        <f t="shared" si="0"/>
        <v>-43327.53576035086</v>
      </c>
      <c r="C28" s="3">
        <f t="shared" si="1"/>
        <v>-543.85397371758097</v>
      </c>
      <c r="D28" s="3">
        <f t="shared" si="2"/>
        <v>-43871.389734068442</v>
      </c>
    </row>
    <row r="29" spans="1:4" x14ac:dyDescent="0.15">
      <c r="A29" s="2">
        <v>23</v>
      </c>
      <c r="B29" s="3">
        <f t="shared" si="0"/>
        <v>-43508.067159352329</v>
      </c>
      <c r="C29" s="3">
        <f t="shared" si="1"/>
        <v>-363.32257471611922</v>
      </c>
      <c r="D29" s="3">
        <f t="shared" si="2"/>
        <v>-43871.389734068449</v>
      </c>
    </row>
    <row r="30" spans="1:4" x14ac:dyDescent="0.15">
      <c r="A30" s="2">
        <v>24</v>
      </c>
      <c r="B30" s="3">
        <f t="shared" si="0"/>
        <v>-43689.350772516293</v>
      </c>
      <c r="C30" s="3">
        <f t="shared" si="1"/>
        <v>-182.03896155215119</v>
      </c>
      <c r="D30" s="3">
        <f t="shared" si="2"/>
        <v>-43871.389734068442</v>
      </c>
    </row>
    <row r="31" spans="1:4" x14ac:dyDescent="0.15">
      <c r="A31" s="5" t="s">
        <v>7</v>
      </c>
      <c r="B31" s="3">
        <f>SUM(B7:B30)</f>
        <v>-1000000.0000000002</v>
      </c>
      <c r="C31" s="3">
        <f>SUM(C7:C30)</f>
        <v>-52913.353617642519</v>
      </c>
      <c r="D31" s="3">
        <f>SUM(D7:D30)</f>
        <v>-1052913.3536176423</v>
      </c>
    </row>
  </sheetData>
  <mergeCells count="3">
    <mergeCell ref="A2:B2"/>
    <mergeCell ref="A3:B3"/>
    <mergeCell ref="A4:B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2015-07-14T05:56:52Z</dcterms:created>
  <dcterms:modified xsi:type="dcterms:W3CDTF">2015-10-05T07:22:35Z</dcterms:modified>
</cp:coreProperties>
</file>