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7\"/>
    </mc:Choice>
  </mc:AlternateContent>
  <bookViews>
    <workbookView xWindow="480" yWindow="75" windowWidth="10755" windowHeight="5805" activeTab="1"/>
  </bookViews>
  <sheets>
    <sheet name="前" sheetId="4" r:id="rId1"/>
    <sheet name="後" sheetId="1" r:id="rId2"/>
  </sheets>
  <calcPr calcId="152511"/>
</workbook>
</file>

<file path=xl/calcChain.xml><?xml version="1.0" encoding="utf-8"?>
<calcChain xmlns="http://schemas.openxmlformats.org/spreadsheetml/2006/main">
  <c r="C43" i="4" l="1"/>
  <c r="B43" i="4"/>
  <c r="D43" i="4" s="1"/>
  <c r="D42" i="4"/>
  <c r="C42" i="4"/>
  <c r="B42" i="4"/>
  <c r="C41" i="4"/>
  <c r="B41" i="4"/>
  <c r="D41" i="4" s="1"/>
  <c r="C40" i="4"/>
  <c r="B40" i="4"/>
  <c r="D40" i="4" s="1"/>
  <c r="C39" i="4"/>
  <c r="B39" i="4"/>
  <c r="D39" i="4" s="1"/>
  <c r="D38" i="4"/>
  <c r="C38" i="4"/>
  <c r="B38" i="4"/>
  <c r="C37" i="4"/>
  <c r="B37" i="4"/>
  <c r="D37" i="4" s="1"/>
  <c r="C36" i="4"/>
  <c r="B36" i="4"/>
  <c r="D36" i="4" s="1"/>
  <c r="C35" i="4"/>
  <c r="B35" i="4"/>
  <c r="D35" i="4" s="1"/>
  <c r="D34" i="4"/>
  <c r="C34" i="4"/>
  <c r="B34" i="4"/>
  <c r="C33" i="4"/>
  <c r="B33" i="4"/>
  <c r="D33" i="4" s="1"/>
  <c r="C32" i="4"/>
  <c r="B32" i="4"/>
  <c r="D32" i="4" s="1"/>
  <c r="C31" i="4"/>
  <c r="B31" i="4"/>
  <c r="D31" i="4" s="1"/>
  <c r="D30" i="4"/>
  <c r="C30" i="4"/>
  <c r="B30" i="4"/>
  <c r="C29" i="4"/>
  <c r="B29" i="4"/>
  <c r="D29" i="4" s="1"/>
  <c r="C28" i="4"/>
  <c r="B28" i="4"/>
  <c r="D28" i="4" s="1"/>
  <c r="C27" i="4"/>
  <c r="B27" i="4"/>
  <c r="D27" i="4" s="1"/>
  <c r="D26" i="4"/>
  <c r="C26" i="4"/>
  <c r="B26" i="4"/>
  <c r="C25" i="4"/>
  <c r="B25" i="4"/>
  <c r="D25" i="4" s="1"/>
  <c r="C24" i="4"/>
  <c r="B24" i="4"/>
  <c r="D24" i="4" s="1"/>
  <c r="C23" i="4"/>
  <c r="B23" i="4"/>
  <c r="D23" i="4" s="1"/>
  <c r="D22" i="4"/>
  <c r="C22" i="4"/>
  <c r="B22" i="4"/>
  <c r="C21" i="4"/>
  <c r="B21" i="4"/>
  <c r="D21" i="4" s="1"/>
  <c r="C20" i="4"/>
  <c r="B20" i="4"/>
  <c r="D20" i="4" s="1"/>
  <c r="C19" i="4"/>
  <c r="B19" i="4"/>
  <c r="D19" i="4" s="1"/>
  <c r="D18" i="4"/>
  <c r="C18" i="4"/>
  <c r="B18" i="4"/>
  <c r="C17" i="4"/>
  <c r="B17" i="4"/>
  <c r="D17" i="4" s="1"/>
  <c r="C16" i="4"/>
  <c r="B16" i="4"/>
  <c r="D16" i="4" s="1"/>
  <c r="C15" i="4"/>
  <c r="B15" i="4"/>
  <c r="D15" i="4" s="1"/>
  <c r="D14" i="4"/>
  <c r="C14" i="4"/>
  <c r="B14" i="4"/>
  <c r="C13" i="4"/>
  <c r="B13" i="4"/>
  <c r="D13" i="4" s="1"/>
  <c r="C12" i="4"/>
  <c r="B12" i="4"/>
  <c r="D12" i="4" s="1"/>
  <c r="C11" i="4"/>
  <c r="B11" i="4"/>
  <c r="D11" i="4" s="1"/>
  <c r="D10" i="4"/>
  <c r="C10" i="4"/>
  <c r="B10" i="4"/>
  <c r="C9" i="4"/>
  <c r="B9" i="4"/>
  <c r="D9" i="4" s="1"/>
  <c r="C8" i="4"/>
  <c r="C44" i="4" s="1"/>
  <c r="B8" i="4"/>
  <c r="D8" i="4" s="1"/>
  <c r="H6" i="1"/>
  <c r="G6" i="1"/>
  <c r="H5" i="1"/>
  <c r="G5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C8" i="1"/>
  <c r="B8" i="1"/>
  <c r="B44" i="1" s="1"/>
  <c r="D42" i="1"/>
  <c r="D40" i="1"/>
  <c r="D39" i="1"/>
  <c r="D38" i="1"/>
  <c r="D37" i="1"/>
  <c r="D34" i="1"/>
  <c r="D32" i="1"/>
  <c r="D44" i="4" l="1"/>
  <c r="B44" i="4"/>
  <c r="C44" i="1"/>
  <c r="D33" i="1"/>
  <c r="D35" i="1"/>
  <c r="D36" i="1"/>
  <c r="D41" i="1"/>
  <c r="D43" i="1"/>
  <c r="D30" i="1" l="1"/>
  <c r="D28" i="1"/>
  <c r="D26" i="1"/>
  <c r="D24" i="1"/>
  <c r="D20" i="1"/>
  <c r="D29" i="1"/>
  <c r="D25" i="1"/>
  <c r="D31" i="1"/>
  <c r="D22" i="1"/>
  <c r="D27" i="1"/>
  <c r="D23" i="1"/>
  <c r="D21" i="1"/>
  <c r="D8" i="1"/>
  <c r="D19" i="1"/>
  <c r="D17" i="1"/>
  <c r="D15" i="1"/>
  <c r="D13" i="1"/>
  <c r="D11" i="1"/>
  <c r="D9" i="1"/>
  <c r="D18" i="1"/>
  <c r="D16" i="1"/>
  <c r="D14" i="1"/>
  <c r="D12" i="1"/>
  <c r="D10" i="1"/>
  <c r="D44" i="1" l="1"/>
</calcChain>
</file>

<file path=xl/sharedStrings.xml><?xml version="1.0" encoding="utf-8"?>
<sst xmlns="http://schemas.openxmlformats.org/spreadsheetml/2006/main" count="34" uniqueCount="15">
  <si>
    <t>金利（年）</t>
    <rPh sb="0" eb="2">
      <t>キンリ</t>
    </rPh>
    <rPh sb="3" eb="4">
      <t>ネン</t>
    </rPh>
    <phoneticPr fontId="2"/>
  </si>
  <si>
    <t>借入金額</t>
    <rPh sb="0" eb="2">
      <t>カリイレ</t>
    </rPh>
    <rPh sb="2" eb="4">
      <t>キンガク</t>
    </rPh>
    <phoneticPr fontId="2"/>
  </si>
  <si>
    <t>回</t>
    <rPh sb="0" eb="1">
      <t>カイ</t>
    </rPh>
    <phoneticPr fontId="2"/>
  </si>
  <si>
    <t>元金</t>
    <rPh sb="0" eb="2">
      <t>ガンキン</t>
    </rPh>
    <phoneticPr fontId="2"/>
  </si>
  <si>
    <t>利息</t>
    <rPh sb="0" eb="2">
      <t>リソク</t>
    </rPh>
    <phoneticPr fontId="2"/>
  </si>
  <si>
    <t>支払額</t>
    <rPh sb="0" eb="2">
      <t>シハライ</t>
    </rPh>
    <rPh sb="2" eb="3">
      <t>ガク</t>
    </rPh>
    <phoneticPr fontId="2"/>
  </si>
  <si>
    <t>合計</t>
    <rPh sb="0" eb="2">
      <t>ゴウケイ</t>
    </rPh>
    <phoneticPr fontId="2"/>
  </si>
  <si>
    <t>▼返済予定表</t>
    <rPh sb="1" eb="3">
      <t>ヘンサイ</t>
    </rPh>
    <rPh sb="3" eb="5">
      <t>ヨテイ</t>
    </rPh>
    <rPh sb="5" eb="6">
      <t>ヒョウ</t>
    </rPh>
    <phoneticPr fontId="2"/>
  </si>
  <si>
    <t>▼借入条件</t>
    <rPh sb="1" eb="3">
      <t>カリイレ</t>
    </rPh>
    <rPh sb="3" eb="5">
      <t>ジョウケン</t>
    </rPh>
    <phoneticPr fontId="2"/>
  </si>
  <si>
    <t>開始期</t>
    <rPh sb="0" eb="3">
      <t>カイシキ</t>
    </rPh>
    <phoneticPr fontId="2"/>
  </si>
  <si>
    <t>終了期</t>
    <rPh sb="0" eb="2">
      <t>シュウリョウ</t>
    </rPh>
    <rPh sb="2" eb="3">
      <t>キ</t>
    </rPh>
    <phoneticPr fontId="2"/>
  </si>
  <si>
    <t>ケース1</t>
    <phoneticPr fontId="2"/>
  </si>
  <si>
    <t>ケース2</t>
  </si>
  <si>
    <t>▼繰上げ返済（4期分の繰上げ）</t>
    <rPh sb="1" eb="3">
      <t>クリア</t>
    </rPh>
    <rPh sb="4" eb="6">
      <t>ヘンサイ</t>
    </rPh>
    <rPh sb="8" eb="9">
      <t>キ</t>
    </rPh>
    <rPh sb="9" eb="10">
      <t>ブン</t>
    </rPh>
    <rPh sb="11" eb="13">
      <t>クリア</t>
    </rPh>
    <phoneticPr fontId="2"/>
  </si>
  <si>
    <t>返済回数</t>
    <rPh sb="0" eb="2">
      <t>ヘンサイ</t>
    </rPh>
    <rPh sb="2" eb="4">
      <t>カイスウ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</si>
</sst>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6" fontId="4" fillId="0" borderId="1" xfId="0" applyNumberFormat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9" fontId="4" fillId="0" borderId="1" xfId="0" applyNumberFormat="1" applyFont="1" applyBorder="1">
      <alignment vertical="center"/>
    </xf>
    <xf numFmtId="6" fontId="4" fillId="0" borderId="1" xfId="1" applyFont="1" applyBorder="1">
      <alignment vertical="center"/>
    </xf>
    <xf numFmtId="6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left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activeCell="G5" sqref="G5"/>
    </sheetView>
  </sheetViews>
  <sheetFormatPr defaultRowHeight="14.25" x14ac:dyDescent="0.15"/>
  <cols>
    <col min="1" max="1" width="5.75" style="1" customWidth="1"/>
    <col min="2" max="2" width="11" style="1" customWidth="1"/>
    <col min="3" max="3" width="10.5" style="1" customWidth="1"/>
    <col min="4" max="4" width="11.25" style="1" customWidth="1"/>
    <col min="5" max="5" width="2.75" style="1" customWidth="1"/>
    <col min="6" max="6" width="9" style="1"/>
    <col min="7" max="8" width="10" style="1" bestFit="1" customWidth="1"/>
    <col min="9" max="16384" width="9" style="1"/>
  </cols>
  <sheetData>
    <row r="1" spans="1:8" x14ac:dyDescent="0.15">
      <c r="A1" s="1" t="s">
        <v>8</v>
      </c>
      <c r="F1" s="1" t="s">
        <v>13</v>
      </c>
    </row>
    <row r="2" spans="1:8" x14ac:dyDescent="0.15">
      <c r="A2" s="9" t="s">
        <v>0</v>
      </c>
      <c r="B2" s="9"/>
      <c r="C2" s="6">
        <v>0.03</v>
      </c>
      <c r="F2" s="4"/>
      <c r="G2" s="5" t="s">
        <v>11</v>
      </c>
      <c r="H2" s="5" t="s">
        <v>12</v>
      </c>
    </row>
    <row r="3" spans="1:8" x14ac:dyDescent="0.15">
      <c r="A3" s="9" t="s">
        <v>14</v>
      </c>
      <c r="B3" s="9"/>
      <c r="C3" s="2">
        <v>36</v>
      </c>
      <c r="F3" s="4" t="s">
        <v>9</v>
      </c>
      <c r="G3" s="2">
        <v>2</v>
      </c>
      <c r="H3" s="2">
        <v>28</v>
      </c>
    </row>
    <row r="4" spans="1:8" x14ac:dyDescent="0.15">
      <c r="A4" s="9" t="s">
        <v>1</v>
      </c>
      <c r="B4" s="9"/>
      <c r="C4" s="7">
        <v>1500000</v>
      </c>
      <c r="F4" s="4" t="s">
        <v>10</v>
      </c>
      <c r="G4" s="2">
        <v>5</v>
      </c>
      <c r="H4" s="2">
        <v>31</v>
      </c>
    </row>
    <row r="5" spans="1:8" x14ac:dyDescent="0.15">
      <c r="A5"/>
      <c r="B5"/>
      <c r="C5"/>
      <c r="D5"/>
      <c r="F5" s="4" t="s">
        <v>3</v>
      </c>
      <c r="G5" s="8"/>
      <c r="H5" s="8"/>
    </row>
    <row r="6" spans="1:8" x14ac:dyDescent="0.15">
      <c r="A6" s="1" t="s">
        <v>7</v>
      </c>
      <c r="F6" s="4" t="s">
        <v>4</v>
      </c>
      <c r="G6" s="8"/>
      <c r="H6" s="8"/>
    </row>
    <row r="7" spans="1:8" x14ac:dyDescent="0.15">
      <c r="A7" s="5" t="s">
        <v>2</v>
      </c>
      <c r="B7" s="5" t="s">
        <v>3</v>
      </c>
      <c r="C7" s="5" t="s">
        <v>4</v>
      </c>
      <c r="D7" s="5" t="s">
        <v>5</v>
      </c>
    </row>
    <row r="8" spans="1:8" x14ac:dyDescent="0.15">
      <c r="A8" s="2">
        <v>1</v>
      </c>
      <c r="B8" s="3">
        <f>PPMT($C$2/12,$A8,$C$3,$C$4)</f>
        <v>-39871.814445978496</v>
      </c>
      <c r="C8" s="3">
        <f>IPMT($C$2/12,$A8,$C$3,$C$4)</f>
        <v>-3750</v>
      </c>
      <c r="D8" s="3">
        <f>B8+C8</f>
        <v>-43621.814445978496</v>
      </c>
    </row>
    <row r="9" spans="1:8" x14ac:dyDescent="0.15">
      <c r="A9" s="2">
        <v>2</v>
      </c>
      <c r="B9" s="3">
        <f t="shared" ref="B9:B43" si="0">PPMT($C$2/12,$A9,$C$3,$C$4)</f>
        <v>-39971.493982093445</v>
      </c>
      <c r="C9" s="3">
        <f t="shared" ref="C9:C43" si="1">IPMT($C$2/12,$A9,$C$3,$C$4)</f>
        <v>-3650.3204638850543</v>
      </c>
      <c r="D9" s="3">
        <f t="shared" ref="D9:D43" si="2">B9+C9</f>
        <v>-43621.814445978496</v>
      </c>
    </row>
    <row r="10" spans="1:8" x14ac:dyDescent="0.15">
      <c r="A10" s="2">
        <v>3</v>
      </c>
      <c r="B10" s="3">
        <f t="shared" si="0"/>
        <v>-40071.422717048677</v>
      </c>
      <c r="C10" s="3">
        <f t="shared" si="1"/>
        <v>-3550.3917289298211</v>
      </c>
      <c r="D10" s="3">
        <f t="shared" si="2"/>
        <v>-43621.814445978496</v>
      </c>
    </row>
    <row r="11" spans="1:8" x14ac:dyDescent="0.15">
      <c r="A11" s="2">
        <v>4</v>
      </c>
      <c r="B11" s="3">
        <f t="shared" si="0"/>
        <v>-40171.601273841297</v>
      </c>
      <c r="C11" s="3">
        <f t="shared" si="1"/>
        <v>-3450.2131721371989</v>
      </c>
      <c r="D11" s="3">
        <f t="shared" si="2"/>
        <v>-43621.814445978496</v>
      </c>
    </row>
    <row r="12" spans="1:8" x14ac:dyDescent="0.15">
      <c r="A12" s="2">
        <v>5</v>
      </c>
      <c r="B12" s="3">
        <f t="shared" si="0"/>
        <v>-40272.0302770259</v>
      </c>
      <c r="C12" s="3">
        <f t="shared" si="1"/>
        <v>-3349.7841689525958</v>
      </c>
      <c r="D12" s="3">
        <f t="shared" si="2"/>
        <v>-43621.814445978496</v>
      </c>
    </row>
    <row r="13" spans="1:8" x14ac:dyDescent="0.15">
      <c r="A13" s="2">
        <v>6</v>
      </c>
      <c r="B13" s="3">
        <f t="shared" si="0"/>
        <v>-40372.710352718466</v>
      </c>
      <c r="C13" s="3">
        <f t="shared" si="1"/>
        <v>-3249.1040932600313</v>
      </c>
      <c r="D13" s="3">
        <f t="shared" si="2"/>
        <v>-43621.814445978496</v>
      </c>
    </row>
    <row r="14" spans="1:8" x14ac:dyDescent="0.15">
      <c r="A14" s="2">
        <v>7</v>
      </c>
      <c r="B14" s="3">
        <f t="shared" si="0"/>
        <v>-40473.642128600266</v>
      </c>
      <c r="C14" s="3">
        <f t="shared" si="1"/>
        <v>-3148.1723173782348</v>
      </c>
      <c r="D14" s="3">
        <f t="shared" si="2"/>
        <v>-43621.814445978503</v>
      </c>
    </row>
    <row r="15" spans="1:8" x14ac:dyDescent="0.15">
      <c r="A15" s="2">
        <v>8</v>
      </c>
      <c r="B15" s="3">
        <f t="shared" si="0"/>
        <v>-40574.826233921762</v>
      </c>
      <c r="C15" s="3">
        <f t="shared" si="1"/>
        <v>-3046.988212056734</v>
      </c>
      <c r="D15" s="3">
        <f t="shared" si="2"/>
        <v>-43621.814445978496</v>
      </c>
    </row>
    <row r="16" spans="1:8" x14ac:dyDescent="0.15">
      <c r="A16" s="2">
        <v>9</v>
      </c>
      <c r="B16" s="3">
        <f t="shared" si="0"/>
        <v>-40676.263299506565</v>
      </c>
      <c r="C16" s="3">
        <f t="shared" si="1"/>
        <v>-2945.5511464719302</v>
      </c>
      <c r="D16" s="3">
        <f t="shared" si="2"/>
        <v>-43621.814445978496</v>
      </c>
    </row>
    <row r="17" spans="1:4" x14ac:dyDescent="0.15">
      <c r="A17" s="2">
        <v>10</v>
      </c>
      <c r="B17" s="3">
        <f t="shared" si="0"/>
        <v>-40777.953957755337</v>
      </c>
      <c r="C17" s="3">
        <f t="shared" si="1"/>
        <v>-2843.8604882231639</v>
      </c>
      <c r="D17" s="3">
        <f t="shared" si="2"/>
        <v>-43621.814445978503</v>
      </c>
    </row>
    <row r="18" spans="1:4" x14ac:dyDescent="0.15">
      <c r="A18" s="2">
        <v>11</v>
      </c>
      <c r="B18" s="3">
        <f t="shared" si="0"/>
        <v>-40879.898842649724</v>
      </c>
      <c r="C18" s="3">
        <f t="shared" si="1"/>
        <v>-2741.915603328775</v>
      </c>
      <c r="D18" s="3">
        <f t="shared" si="2"/>
        <v>-43621.814445978496</v>
      </c>
    </row>
    <row r="19" spans="1:4" x14ac:dyDescent="0.15">
      <c r="A19" s="2">
        <v>12</v>
      </c>
      <c r="B19" s="3">
        <f t="shared" si="0"/>
        <v>-40982.098589756344</v>
      </c>
      <c r="C19" s="3">
        <f t="shared" si="1"/>
        <v>-2639.7158562221507</v>
      </c>
      <c r="D19" s="3">
        <f t="shared" si="2"/>
        <v>-43621.814445978496</v>
      </c>
    </row>
    <row r="20" spans="1:4" x14ac:dyDescent="0.15">
      <c r="A20" s="2">
        <v>13</v>
      </c>
      <c r="B20" s="3">
        <f t="shared" si="0"/>
        <v>-41084.553836230742</v>
      </c>
      <c r="C20" s="3">
        <f t="shared" si="1"/>
        <v>-2537.2606097477601</v>
      </c>
      <c r="D20" s="3">
        <f t="shared" si="2"/>
        <v>-43621.814445978503</v>
      </c>
    </row>
    <row r="21" spans="1:4" x14ac:dyDescent="0.15">
      <c r="A21" s="2">
        <v>14</v>
      </c>
      <c r="B21" s="3">
        <f t="shared" si="0"/>
        <v>-41187.265220821311</v>
      </c>
      <c r="C21" s="3">
        <f t="shared" si="1"/>
        <v>-2434.5492251571832</v>
      </c>
      <c r="D21" s="3">
        <f t="shared" si="2"/>
        <v>-43621.814445978496</v>
      </c>
    </row>
    <row r="22" spans="1:4" x14ac:dyDescent="0.15">
      <c r="A22" s="2">
        <v>15</v>
      </c>
      <c r="B22" s="3">
        <f t="shared" si="0"/>
        <v>-41290.233383873368</v>
      </c>
      <c r="C22" s="3">
        <f t="shared" si="1"/>
        <v>-2331.5810621051296</v>
      </c>
      <c r="D22" s="3">
        <f t="shared" si="2"/>
        <v>-43621.814445978496</v>
      </c>
    </row>
    <row r="23" spans="1:4" x14ac:dyDescent="0.15">
      <c r="A23" s="2">
        <v>16</v>
      </c>
      <c r="B23" s="3">
        <f t="shared" si="0"/>
        <v>-41393.458967333048</v>
      </c>
      <c r="C23" s="3">
        <f t="shared" si="1"/>
        <v>-2228.3554786454465</v>
      </c>
      <c r="D23" s="3">
        <f t="shared" si="2"/>
        <v>-43621.814445978496</v>
      </c>
    </row>
    <row r="24" spans="1:4" x14ac:dyDescent="0.15">
      <c r="A24" s="2">
        <v>17</v>
      </c>
      <c r="B24" s="3">
        <f t="shared" si="0"/>
        <v>-41496.94261475138</v>
      </c>
      <c r="C24" s="3">
        <f t="shared" si="1"/>
        <v>-2124.8718312271139</v>
      </c>
      <c r="D24" s="3">
        <f t="shared" si="2"/>
        <v>-43621.814445978496</v>
      </c>
    </row>
    <row r="25" spans="1:4" x14ac:dyDescent="0.15">
      <c r="A25" s="2">
        <v>18</v>
      </c>
      <c r="B25" s="3">
        <f t="shared" si="0"/>
        <v>-41600.684971288261</v>
      </c>
      <c r="C25" s="3">
        <f t="shared" si="1"/>
        <v>-2021.1294746902352</v>
      </c>
      <c r="D25" s="3">
        <f t="shared" si="2"/>
        <v>-43621.814445978496</v>
      </c>
    </row>
    <row r="26" spans="1:4" x14ac:dyDescent="0.15">
      <c r="A26" s="2">
        <v>19</v>
      </c>
      <c r="B26" s="3">
        <f t="shared" si="0"/>
        <v>-41704.686683716485</v>
      </c>
      <c r="C26" s="3">
        <f t="shared" si="1"/>
        <v>-1917.1277622620146</v>
      </c>
      <c r="D26" s="3">
        <f t="shared" si="2"/>
        <v>-43621.814445978496</v>
      </c>
    </row>
    <row r="27" spans="1:4" x14ac:dyDescent="0.15">
      <c r="A27" s="2">
        <v>20</v>
      </c>
      <c r="B27" s="3">
        <f t="shared" si="0"/>
        <v>-41808.948400425776</v>
      </c>
      <c r="C27" s="3">
        <f t="shared" si="1"/>
        <v>-1812.8660455527236</v>
      </c>
      <c r="D27" s="3">
        <f t="shared" si="2"/>
        <v>-43621.814445978496</v>
      </c>
    </row>
    <row r="28" spans="1:4" x14ac:dyDescent="0.15">
      <c r="A28" s="2">
        <v>21</v>
      </c>
      <c r="B28" s="3">
        <f t="shared" si="0"/>
        <v>-41913.470771426837</v>
      </c>
      <c r="C28" s="3">
        <f t="shared" si="1"/>
        <v>-1708.343674551659</v>
      </c>
      <c r="D28" s="3">
        <f t="shared" si="2"/>
        <v>-43621.814445978496</v>
      </c>
    </row>
    <row r="29" spans="1:4" x14ac:dyDescent="0.15">
      <c r="A29" s="2">
        <v>22</v>
      </c>
      <c r="B29" s="3">
        <f t="shared" si="0"/>
        <v>-42018.254448355408</v>
      </c>
      <c r="C29" s="3">
        <f t="shared" si="1"/>
        <v>-1603.5599976230917</v>
      </c>
      <c r="D29" s="3">
        <f t="shared" si="2"/>
        <v>-43621.814445978503</v>
      </c>
    </row>
    <row r="30" spans="1:4" x14ac:dyDescent="0.15">
      <c r="A30" s="2">
        <v>23</v>
      </c>
      <c r="B30" s="3">
        <f t="shared" si="0"/>
        <v>-42123.300084476294</v>
      </c>
      <c r="C30" s="3">
        <f t="shared" si="1"/>
        <v>-1498.5143615022034</v>
      </c>
      <c r="D30" s="3">
        <f t="shared" si="2"/>
        <v>-43621.814445978496</v>
      </c>
    </row>
    <row r="31" spans="1:4" x14ac:dyDescent="0.15">
      <c r="A31" s="2">
        <v>24</v>
      </c>
      <c r="B31" s="3">
        <f t="shared" si="0"/>
        <v>-42228.60833468748</v>
      </c>
      <c r="C31" s="3">
        <f t="shared" si="1"/>
        <v>-1393.2061112910126</v>
      </c>
      <c r="D31" s="3">
        <f t="shared" si="2"/>
        <v>-43621.814445978496</v>
      </c>
    </row>
    <row r="32" spans="1:4" x14ac:dyDescent="0.15">
      <c r="A32" s="2">
        <v>25</v>
      </c>
      <c r="B32" s="3">
        <f t="shared" si="0"/>
        <v>-42334.179855524199</v>
      </c>
      <c r="C32" s="3">
        <f t="shared" si="1"/>
        <v>-1287.6345904542939</v>
      </c>
      <c r="D32" s="3">
        <f t="shared" si="2"/>
        <v>-43621.814445978489</v>
      </c>
    </row>
    <row r="33" spans="1:4" x14ac:dyDescent="0.15">
      <c r="A33" s="2">
        <v>26</v>
      </c>
      <c r="B33" s="3">
        <f t="shared" si="0"/>
        <v>-42440.015305163011</v>
      </c>
      <c r="C33" s="3">
        <f t="shared" si="1"/>
        <v>-1181.799140815483</v>
      </c>
      <c r="D33" s="3">
        <f t="shared" si="2"/>
        <v>-43621.814445978496</v>
      </c>
    </row>
    <row r="34" spans="1:4" x14ac:dyDescent="0.15">
      <c r="A34" s="2">
        <v>27</v>
      </c>
      <c r="B34" s="3">
        <f t="shared" si="0"/>
        <v>-42546.115343425918</v>
      </c>
      <c r="C34" s="3">
        <f t="shared" si="1"/>
        <v>-1075.6991025525758</v>
      </c>
      <c r="D34" s="3">
        <f t="shared" si="2"/>
        <v>-43621.814445978496</v>
      </c>
    </row>
    <row r="35" spans="1:4" x14ac:dyDescent="0.15">
      <c r="A35" s="2">
        <v>28</v>
      </c>
      <c r="B35" s="3">
        <f t="shared" si="0"/>
        <v>-42652.480631784492</v>
      </c>
      <c r="C35" s="3">
        <f t="shared" si="1"/>
        <v>-969.33381419401064</v>
      </c>
      <c r="D35" s="3">
        <f t="shared" si="2"/>
        <v>-43621.814445978503</v>
      </c>
    </row>
    <row r="36" spans="1:4" x14ac:dyDescent="0.15">
      <c r="A36" s="2">
        <v>29</v>
      </c>
      <c r="B36" s="3">
        <f t="shared" si="0"/>
        <v>-42759.111833363946</v>
      </c>
      <c r="C36" s="3">
        <f t="shared" si="1"/>
        <v>-862.70261261454959</v>
      </c>
      <c r="D36" s="3">
        <f t="shared" si="2"/>
        <v>-43621.814445978496</v>
      </c>
    </row>
    <row r="37" spans="1:4" x14ac:dyDescent="0.15">
      <c r="A37" s="2">
        <v>30</v>
      </c>
      <c r="B37" s="3">
        <f t="shared" si="0"/>
        <v>-42866.00961294736</v>
      </c>
      <c r="C37" s="3">
        <f t="shared" si="1"/>
        <v>-755.80483303113988</v>
      </c>
      <c r="D37" s="3">
        <f t="shared" si="2"/>
        <v>-43621.814445978503</v>
      </c>
    </row>
    <row r="38" spans="1:4" x14ac:dyDescent="0.15">
      <c r="A38" s="2">
        <v>31</v>
      </c>
      <c r="B38" s="3">
        <f t="shared" si="0"/>
        <v>-42973.174636979726</v>
      </c>
      <c r="C38" s="3">
        <f t="shared" si="1"/>
        <v>-648.63980899877151</v>
      </c>
      <c r="D38" s="3">
        <f t="shared" si="2"/>
        <v>-43621.814445978496</v>
      </c>
    </row>
    <row r="39" spans="1:4" x14ac:dyDescent="0.15">
      <c r="A39" s="2">
        <v>32</v>
      </c>
      <c r="B39" s="3">
        <f t="shared" si="0"/>
        <v>-43080.607573572175</v>
      </c>
      <c r="C39" s="3">
        <f t="shared" si="1"/>
        <v>-541.20687240632219</v>
      </c>
      <c r="D39" s="3">
        <f t="shared" si="2"/>
        <v>-43621.814445978496</v>
      </c>
    </row>
    <row r="40" spans="1:4" x14ac:dyDescent="0.15">
      <c r="A40" s="2">
        <v>33</v>
      </c>
      <c r="B40" s="3">
        <f t="shared" si="0"/>
        <v>-43188.309092506104</v>
      </c>
      <c r="C40" s="3">
        <f t="shared" si="1"/>
        <v>-433.50535347239168</v>
      </c>
      <c r="D40" s="3">
        <f t="shared" si="2"/>
        <v>-43621.814445978496</v>
      </c>
    </row>
    <row r="41" spans="1:4" x14ac:dyDescent="0.15">
      <c r="A41" s="2">
        <v>34</v>
      </c>
      <c r="B41" s="3">
        <f t="shared" si="0"/>
        <v>-43296.279865237375</v>
      </c>
      <c r="C41" s="3">
        <f t="shared" si="1"/>
        <v>-325.53458074112643</v>
      </c>
      <c r="D41" s="3">
        <f t="shared" si="2"/>
        <v>-43621.814445978503</v>
      </c>
    </row>
    <row r="42" spans="1:4" x14ac:dyDescent="0.15">
      <c r="A42" s="2">
        <v>35</v>
      </c>
      <c r="B42" s="3">
        <f t="shared" si="0"/>
        <v>-43404.520564900464</v>
      </c>
      <c r="C42" s="3">
        <f t="shared" si="1"/>
        <v>-217.29388107803294</v>
      </c>
      <c r="D42" s="3">
        <f t="shared" si="2"/>
        <v>-43621.814445978496</v>
      </c>
    </row>
    <row r="43" spans="1:4" x14ac:dyDescent="0.15">
      <c r="A43" s="2">
        <v>36</v>
      </c>
      <c r="B43" s="3">
        <f t="shared" si="0"/>
        <v>-43513.031866312718</v>
      </c>
      <c r="C43" s="3">
        <f t="shared" si="1"/>
        <v>-108.7825796657818</v>
      </c>
      <c r="D43" s="3">
        <f t="shared" si="2"/>
        <v>-43621.814445978503</v>
      </c>
    </row>
    <row r="44" spans="1:4" x14ac:dyDescent="0.15">
      <c r="A44" s="5" t="s">
        <v>6</v>
      </c>
      <c r="B44" s="3">
        <f>SUM(B8:B43)</f>
        <v>-1500000.0000000002</v>
      </c>
      <c r="C44" s="3">
        <f>SUM(C8:C43)</f>
        <v>-70385.320055225748</v>
      </c>
      <c r="D44" s="3">
        <f>SUM(D8:D43)</f>
        <v>-1570385.3200552259</v>
      </c>
    </row>
  </sheetData>
  <mergeCells count="3">
    <mergeCell ref="A2:B2"/>
    <mergeCell ref="A3:B3"/>
    <mergeCell ref="A4:B4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workbookViewId="0">
      <selection activeCell="G6" sqref="G6"/>
    </sheetView>
  </sheetViews>
  <sheetFormatPr defaultRowHeight="14.25" x14ac:dyDescent="0.15"/>
  <cols>
    <col min="1" max="1" width="5.75" style="1" customWidth="1"/>
    <col min="2" max="2" width="11" style="1" customWidth="1"/>
    <col min="3" max="3" width="10.5" style="1" customWidth="1"/>
    <col min="4" max="4" width="11.25" style="1" customWidth="1"/>
    <col min="5" max="5" width="2.75" style="1" customWidth="1"/>
    <col min="6" max="6" width="9" style="1"/>
    <col min="7" max="8" width="10" style="1" bestFit="1" customWidth="1"/>
    <col min="9" max="16384" width="9" style="1"/>
  </cols>
  <sheetData>
    <row r="1" spans="1:8" x14ac:dyDescent="0.15">
      <c r="A1" s="1" t="s">
        <v>8</v>
      </c>
      <c r="F1" s="1" t="s">
        <v>13</v>
      </c>
    </row>
    <row r="2" spans="1:8" x14ac:dyDescent="0.15">
      <c r="A2" s="9" t="s">
        <v>0</v>
      </c>
      <c r="B2" s="9"/>
      <c r="C2" s="6">
        <v>0.03</v>
      </c>
      <c r="F2" s="4"/>
      <c r="G2" s="5" t="s">
        <v>11</v>
      </c>
      <c r="H2" s="5" t="s">
        <v>12</v>
      </c>
    </row>
    <row r="3" spans="1:8" x14ac:dyDescent="0.15">
      <c r="A3" s="9" t="s">
        <v>14</v>
      </c>
      <c r="B3" s="9"/>
      <c r="C3" s="2">
        <v>36</v>
      </c>
      <c r="F3" s="4" t="s">
        <v>9</v>
      </c>
      <c r="G3" s="2">
        <v>2</v>
      </c>
      <c r="H3" s="2">
        <v>28</v>
      </c>
    </row>
    <row r="4" spans="1:8" x14ac:dyDescent="0.15">
      <c r="A4" s="9" t="s">
        <v>1</v>
      </c>
      <c r="B4" s="9"/>
      <c r="C4" s="7">
        <v>1500000</v>
      </c>
      <c r="F4" s="4" t="s">
        <v>10</v>
      </c>
      <c r="G4" s="2">
        <v>5</v>
      </c>
      <c r="H4" s="2">
        <v>31</v>
      </c>
    </row>
    <row r="5" spans="1:8" x14ac:dyDescent="0.15">
      <c r="A5"/>
      <c r="B5"/>
      <c r="C5"/>
      <c r="D5"/>
      <c r="F5" s="4" t="s">
        <v>3</v>
      </c>
      <c r="G5" s="8">
        <f>CUMPRINC($C$2/12,$C$3,$C$4,G$3,G$4,0)</f>
        <v>-160486.54825000931</v>
      </c>
      <c r="H5" s="8">
        <f>CUMPRINC($C$2/12,$C$3,$C$4,H$3,H$4,0)</f>
        <v>-171250.77671507548</v>
      </c>
    </row>
    <row r="6" spans="1:8" x14ac:dyDescent="0.15">
      <c r="A6" s="1" t="s">
        <v>7</v>
      </c>
      <c r="F6" s="4" t="s">
        <v>4</v>
      </c>
      <c r="G6" s="8">
        <f>CUMIPMT($C$2/12,$C$3,$C$4,G$3,G$4,0)</f>
        <v>-14000.709533904679</v>
      </c>
      <c r="H6" s="8">
        <f>CUMIPMT($C$2/12,$C$3,$C$4,H$3,H$4,0)</f>
        <v>-3236.4810688385041</v>
      </c>
    </row>
    <row r="7" spans="1:8" x14ac:dyDescent="0.15">
      <c r="A7" s="5" t="s">
        <v>2</v>
      </c>
      <c r="B7" s="5" t="s">
        <v>3</v>
      </c>
      <c r="C7" s="5" t="s">
        <v>4</v>
      </c>
      <c r="D7" s="5" t="s">
        <v>5</v>
      </c>
    </row>
    <row r="8" spans="1:8" x14ac:dyDescent="0.15">
      <c r="A8" s="2">
        <v>1</v>
      </c>
      <c r="B8" s="3">
        <f>PPMT($C$2/12,$A8,$C$3,$C$4)</f>
        <v>-39871.814445978496</v>
      </c>
      <c r="C8" s="3">
        <f>IPMT($C$2/12,$A8,$C$3,$C$4)</f>
        <v>-3750</v>
      </c>
      <c r="D8" s="3">
        <f>B8+C8</f>
        <v>-43621.814445978496</v>
      </c>
    </row>
    <row r="9" spans="1:8" x14ac:dyDescent="0.15">
      <c r="A9" s="2">
        <v>2</v>
      </c>
      <c r="B9" s="3">
        <f t="shared" ref="B9:B43" si="0">PPMT($C$2/12,$A9,$C$3,$C$4)</f>
        <v>-39971.493982093445</v>
      </c>
      <c r="C9" s="3">
        <f t="shared" ref="C9:C43" si="1">IPMT($C$2/12,$A9,$C$3,$C$4)</f>
        <v>-3650.3204638850543</v>
      </c>
      <c r="D9" s="3">
        <f t="shared" ref="D9:D19" si="2">B9+C9</f>
        <v>-43621.814445978496</v>
      </c>
    </row>
    <row r="10" spans="1:8" x14ac:dyDescent="0.15">
      <c r="A10" s="2">
        <v>3</v>
      </c>
      <c r="B10" s="3">
        <f t="shared" si="0"/>
        <v>-40071.422717048677</v>
      </c>
      <c r="C10" s="3">
        <f t="shared" si="1"/>
        <v>-3550.3917289298211</v>
      </c>
      <c r="D10" s="3">
        <f t="shared" si="2"/>
        <v>-43621.814445978496</v>
      </c>
    </row>
    <row r="11" spans="1:8" x14ac:dyDescent="0.15">
      <c r="A11" s="2">
        <v>4</v>
      </c>
      <c r="B11" s="3">
        <f t="shared" si="0"/>
        <v>-40171.601273841297</v>
      </c>
      <c r="C11" s="3">
        <f t="shared" si="1"/>
        <v>-3450.2131721371989</v>
      </c>
      <c r="D11" s="3">
        <f t="shared" si="2"/>
        <v>-43621.814445978496</v>
      </c>
    </row>
    <row r="12" spans="1:8" x14ac:dyDescent="0.15">
      <c r="A12" s="2">
        <v>5</v>
      </c>
      <c r="B12" s="3">
        <f t="shared" si="0"/>
        <v>-40272.0302770259</v>
      </c>
      <c r="C12" s="3">
        <f t="shared" si="1"/>
        <v>-3349.7841689525958</v>
      </c>
      <c r="D12" s="3">
        <f t="shared" si="2"/>
        <v>-43621.814445978496</v>
      </c>
    </row>
    <row r="13" spans="1:8" x14ac:dyDescent="0.15">
      <c r="A13" s="2">
        <v>6</v>
      </c>
      <c r="B13" s="3">
        <f t="shared" si="0"/>
        <v>-40372.710352718466</v>
      </c>
      <c r="C13" s="3">
        <f t="shared" si="1"/>
        <v>-3249.1040932600313</v>
      </c>
      <c r="D13" s="3">
        <f t="shared" si="2"/>
        <v>-43621.814445978496</v>
      </c>
    </row>
    <row r="14" spans="1:8" x14ac:dyDescent="0.15">
      <c r="A14" s="2">
        <v>7</v>
      </c>
      <c r="B14" s="3">
        <f t="shared" si="0"/>
        <v>-40473.642128600266</v>
      </c>
      <c r="C14" s="3">
        <f t="shared" si="1"/>
        <v>-3148.1723173782348</v>
      </c>
      <c r="D14" s="3">
        <f t="shared" si="2"/>
        <v>-43621.814445978503</v>
      </c>
    </row>
    <row r="15" spans="1:8" x14ac:dyDescent="0.15">
      <c r="A15" s="2">
        <v>8</v>
      </c>
      <c r="B15" s="3">
        <f t="shared" si="0"/>
        <v>-40574.826233921762</v>
      </c>
      <c r="C15" s="3">
        <f t="shared" si="1"/>
        <v>-3046.988212056734</v>
      </c>
      <c r="D15" s="3">
        <f t="shared" si="2"/>
        <v>-43621.814445978496</v>
      </c>
    </row>
    <row r="16" spans="1:8" x14ac:dyDescent="0.15">
      <c r="A16" s="2">
        <v>9</v>
      </c>
      <c r="B16" s="3">
        <f t="shared" si="0"/>
        <v>-40676.263299506565</v>
      </c>
      <c r="C16" s="3">
        <f t="shared" si="1"/>
        <v>-2945.5511464719302</v>
      </c>
      <c r="D16" s="3">
        <f t="shared" si="2"/>
        <v>-43621.814445978496</v>
      </c>
    </row>
    <row r="17" spans="1:4" x14ac:dyDescent="0.15">
      <c r="A17" s="2">
        <v>10</v>
      </c>
      <c r="B17" s="3">
        <f t="shared" si="0"/>
        <v>-40777.953957755337</v>
      </c>
      <c r="C17" s="3">
        <f t="shared" si="1"/>
        <v>-2843.8604882231639</v>
      </c>
      <c r="D17" s="3">
        <f t="shared" si="2"/>
        <v>-43621.814445978503</v>
      </c>
    </row>
    <row r="18" spans="1:4" x14ac:dyDescent="0.15">
      <c r="A18" s="2">
        <v>11</v>
      </c>
      <c r="B18" s="3">
        <f t="shared" si="0"/>
        <v>-40879.898842649724</v>
      </c>
      <c r="C18" s="3">
        <f t="shared" si="1"/>
        <v>-2741.915603328775</v>
      </c>
      <c r="D18" s="3">
        <f t="shared" si="2"/>
        <v>-43621.814445978496</v>
      </c>
    </row>
    <row r="19" spans="1:4" x14ac:dyDescent="0.15">
      <c r="A19" s="2">
        <v>12</v>
      </c>
      <c r="B19" s="3">
        <f t="shared" si="0"/>
        <v>-40982.098589756344</v>
      </c>
      <c r="C19" s="3">
        <f t="shared" si="1"/>
        <v>-2639.7158562221507</v>
      </c>
      <c r="D19" s="3">
        <f t="shared" si="2"/>
        <v>-43621.814445978496</v>
      </c>
    </row>
    <row r="20" spans="1:4" x14ac:dyDescent="0.15">
      <c r="A20" s="2">
        <v>13</v>
      </c>
      <c r="B20" s="3">
        <f t="shared" si="0"/>
        <v>-41084.553836230742</v>
      </c>
      <c r="C20" s="3">
        <f t="shared" si="1"/>
        <v>-2537.2606097477601</v>
      </c>
      <c r="D20" s="3">
        <f t="shared" ref="D20:D31" si="3">B20+C20</f>
        <v>-43621.814445978503</v>
      </c>
    </row>
    <row r="21" spans="1:4" x14ac:dyDescent="0.15">
      <c r="A21" s="2">
        <v>14</v>
      </c>
      <c r="B21" s="3">
        <f t="shared" si="0"/>
        <v>-41187.265220821311</v>
      </c>
      <c r="C21" s="3">
        <f t="shared" si="1"/>
        <v>-2434.5492251571832</v>
      </c>
      <c r="D21" s="3">
        <f t="shared" si="3"/>
        <v>-43621.814445978496</v>
      </c>
    </row>
    <row r="22" spans="1:4" x14ac:dyDescent="0.15">
      <c r="A22" s="2">
        <v>15</v>
      </c>
      <c r="B22" s="3">
        <f t="shared" si="0"/>
        <v>-41290.233383873368</v>
      </c>
      <c r="C22" s="3">
        <f t="shared" si="1"/>
        <v>-2331.5810621051296</v>
      </c>
      <c r="D22" s="3">
        <f t="shared" si="3"/>
        <v>-43621.814445978496</v>
      </c>
    </row>
    <row r="23" spans="1:4" x14ac:dyDescent="0.15">
      <c r="A23" s="2">
        <v>16</v>
      </c>
      <c r="B23" s="3">
        <f t="shared" si="0"/>
        <v>-41393.458967333048</v>
      </c>
      <c r="C23" s="3">
        <f t="shared" si="1"/>
        <v>-2228.3554786454465</v>
      </c>
      <c r="D23" s="3">
        <f t="shared" si="3"/>
        <v>-43621.814445978496</v>
      </c>
    </row>
    <row r="24" spans="1:4" x14ac:dyDescent="0.15">
      <c r="A24" s="2">
        <v>17</v>
      </c>
      <c r="B24" s="3">
        <f t="shared" si="0"/>
        <v>-41496.94261475138</v>
      </c>
      <c r="C24" s="3">
        <f t="shared" si="1"/>
        <v>-2124.8718312271139</v>
      </c>
      <c r="D24" s="3">
        <f t="shared" si="3"/>
        <v>-43621.814445978496</v>
      </c>
    </row>
    <row r="25" spans="1:4" x14ac:dyDescent="0.15">
      <c r="A25" s="2">
        <v>18</v>
      </c>
      <c r="B25" s="3">
        <f t="shared" si="0"/>
        <v>-41600.684971288261</v>
      </c>
      <c r="C25" s="3">
        <f t="shared" si="1"/>
        <v>-2021.1294746902352</v>
      </c>
      <c r="D25" s="3">
        <f t="shared" si="3"/>
        <v>-43621.814445978496</v>
      </c>
    </row>
    <row r="26" spans="1:4" x14ac:dyDescent="0.15">
      <c r="A26" s="2">
        <v>19</v>
      </c>
      <c r="B26" s="3">
        <f t="shared" si="0"/>
        <v>-41704.686683716485</v>
      </c>
      <c r="C26" s="3">
        <f t="shared" si="1"/>
        <v>-1917.1277622620146</v>
      </c>
      <c r="D26" s="3">
        <f t="shared" si="3"/>
        <v>-43621.814445978496</v>
      </c>
    </row>
    <row r="27" spans="1:4" x14ac:dyDescent="0.15">
      <c r="A27" s="2">
        <v>20</v>
      </c>
      <c r="B27" s="3">
        <f t="shared" si="0"/>
        <v>-41808.948400425776</v>
      </c>
      <c r="C27" s="3">
        <f t="shared" si="1"/>
        <v>-1812.8660455527236</v>
      </c>
      <c r="D27" s="3">
        <f t="shared" si="3"/>
        <v>-43621.814445978496</v>
      </c>
    </row>
    <row r="28" spans="1:4" x14ac:dyDescent="0.15">
      <c r="A28" s="2">
        <v>21</v>
      </c>
      <c r="B28" s="3">
        <f t="shared" si="0"/>
        <v>-41913.470771426837</v>
      </c>
      <c r="C28" s="3">
        <f t="shared" si="1"/>
        <v>-1708.343674551659</v>
      </c>
      <c r="D28" s="3">
        <f t="shared" si="3"/>
        <v>-43621.814445978496</v>
      </c>
    </row>
    <row r="29" spans="1:4" x14ac:dyDescent="0.15">
      <c r="A29" s="2">
        <v>22</v>
      </c>
      <c r="B29" s="3">
        <f t="shared" si="0"/>
        <v>-42018.254448355408</v>
      </c>
      <c r="C29" s="3">
        <f t="shared" si="1"/>
        <v>-1603.5599976230917</v>
      </c>
      <c r="D29" s="3">
        <f t="shared" si="3"/>
        <v>-43621.814445978503</v>
      </c>
    </row>
    <row r="30" spans="1:4" x14ac:dyDescent="0.15">
      <c r="A30" s="2">
        <v>23</v>
      </c>
      <c r="B30" s="3">
        <f t="shared" si="0"/>
        <v>-42123.300084476294</v>
      </c>
      <c r="C30" s="3">
        <f t="shared" si="1"/>
        <v>-1498.5143615022034</v>
      </c>
      <c r="D30" s="3">
        <f t="shared" si="3"/>
        <v>-43621.814445978496</v>
      </c>
    </row>
    <row r="31" spans="1:4" x14ac:dyDescent="0.15">
      <c r="A31" s="2">
        <v>24</v>
      </c>
      <c r="B31" s="3">
        <f t="shared" si="0"/>
        <v>-42228.60833468748</v>
      </c>
      <c r="C31" s="3">
        <f t="shared" si="1"/>
        <v>-1393.2061112910126</v>
      </c>
      <c r="D31" s="3">
        <f t="shared" si="3"/>
        <v>-43621.814445978496</v>
      </c>
    </row>
    <row r="32" spans="1:4" x14ac:dyDescent="0.15">
      <c r="A32" s="2">
        <v>25</v>
      </c>
      <c r="B32" s="3">
        <f t="shared" si="0"/>
        <v>-42334.179855524199</v>
      </c>
      <c r="C32" s="3">
        <f t="shared" si="1"/>
        <v>-1287.6345904542939</v>
      </c>
      <c r="D32" s="3">
        <f t="shared" ref="D32:D43" si="4">B32+C32</f>
        <v>-43621.814445978489</v>
      </c>
    </row>
    <row r="33" spans="1:4" x14ac:dyDescent="0.15">
      <c r="A33" s="2">
        <v>26</v>
      </c>
      <c r="B33" s="3">
        <f t="shared" si="0"/>
        <v>-42440.015305163011</v>
      </c>
      <c r="C33" s="3">
        <f t="shared" si="1"/>
        <v>-1181.799140815483</v>
      </c>
      <c r="D33" s="3">
        <f t="shared" si="4"/>
        <v>-43621.814445978496</v>
      </c>
    </row>
    <row r="34" spans="1:4" x14ac:dyDescent="0.15">
      <c r="A34" s="2">
        <v>27</v>
      </c>
      <c r="B34" s="3">
        <f t="shared" si="0"/>
        <v>-42546.115343425918</v>
      </c>
      <c r="C34" s="3">
        <f t="shared" si="1"/>
        <v>-1075.6991025525758</v>
      </c>
      <c r="D34" s="3">
        <f t="shared" si="4"/>
        <v>-43621.814445978496</v>
      </c>
    </row>
    <row r="35" spans="1:4" x14ac:dyDescent="0.15">
      <c r="A35" s="2">
        <v>28</v>
      </c>
      <c r="B35" s="3">
        <f t="shared" si="0"/>
        <v>-42652.480631784492</v>
      </c>
      <c r="C35" s="3">
        <f t="shared" si="1"/>
        <v>-969.33381419401064</v>
      </c>
      <c r="D35" s="3">
        <f t="shared" si="4"/>
        <v>-43621.814445978503</v>
      </c>
    </row>
    <row r="36" spans="1:4" x14ac:dyDescent="0.15">
      <c r="A36" s="2">
        <v>29</v>
      </c>
      <c r="B36" s="3">
        <f t="shared" si="0"/>
        <v>-42759.111833363946</v>
      </c>
      <c r="C36" s="3">
        <f t="shared" si="1"/>
        <v>-862.70261261454959</v>
      </c>
      <c r="D36" s="3">
        <f t="shared" si="4"/>
        <v>-43621.814445978496</v>
      </c>
    </row>
    <row r="37" spans="1:4" x14ac:dyDescent="0.15">
      <c r="A37" s="2">
        <v>30</v>
      </c>
      <c r="B37" s="3">
        <f t="shared" si="0"/>
        <v>-42866.00961294736</v>
      </c>
      <c r="C37" s="3">
        <f t="shared" si="1"/>
        <v>-755.80483303113988</v>
      </c>
      <c r="D37" s="3">
        <f t="shared" si="4"/>
        <v>-43621.814445978503</v>
      </c>
    </row>
    <row r="38" spans="1:4" x14ac:dyDescent="0.15">
      <c r="A38" s="2">
        <v>31</v>
      </c>
      <c r="B38" s="3">
        <f t="shared" si="0"/>
        <v>-42973.174636979726</v>
      </c>
      <c r="C38" s="3">
        <f t="shared" si="1"/>
        <v>-648.63980899877151</v>
      </c>
      <c r="D38" s="3">
        <f t="shared" si="4"/>
        <v>-43621.814445978496</v>
      </c>
    </row>
    <row r="39" spans="1:4" x14ac:dyDescent="0.15">
      <c r="A39" s="2">
        <v>32</v>
      </c>
      <c r="B39" s="3">
        <f t="shared" si="0"/>
        <v>-43080.607573572175</v>
      </c>
      <c r="C39" s="3">
        <f t="shared" si="1"/>
        <v>-541.20687240632219</v>
      </c>
      <c r="D39" s="3">
        <f t="shared" si="4"/>
        <v>-43621.814445978496</v>
      </c>
    </row>
    <row r="40" spans="1:4" x14ac:dyDescent="0.15">
      <c r="A40" s="2">
        <v>33</v>
      </c>
      <c r="B40" s="3">
        <f t="shared" si="0"/>
        <v>-43188.309092506104</v>
      </c>
      <c r="C40" s="3">
        <f t="shared" si="1"/>
        <v>-433.50535347239168</v>
      </c>
      <c r="D40" s="3">
        <f t="shared" si="4"/>
        <v>-43621.814445978496</v>
      </c>
    </row>
    <row r="41" spans="1:4" x14ac:dyDescent="0.15">
      <c r="A41" s="2">
        <v>34</v>
      </c>
      <c r="B41" s="3">
        <f t="shared" si="0"/>
        <v>-43296.279865237375</v>
      </c>
      <c r="C41" s="3">
        <f t="shared" si="1"/>
        <v>-325.53458074112643</v>
      </c>
      <c r="D41" s="3">
        <f t="shared" si="4"/>
        <v>-43621.814445978503</v>
      </c>
    </row>
    <row r="42" spans="1:4" x14ac:dyDescent="0.15">
      <c r="A42" s="2">
        <v>35</v>
      </c>
      <c r="B42" s="3">
        <f t="shared" si="0"/>
        <v>-43404.520564900464</v>
      </c>
      <c r="C42" s="3">
        <f t="shared" si="1"/>
        <v>-217.29388107803294</v>
      </c>
      <c r="D42" s="3">
        <f t="shared" si="4"/>
        <v>-43621.814445978496</v>
      </c>
    </row>
    <row r="43" spans="1:4" x14ac:dyDescent="0.15">
      <c r="A43" s="2">
        <v>36</v>
      </c>
      <c r="B43" s="3">
        <f t="shared" si="0"/>
        <v>-43513.031866312718</v>
      </c>
      <c r="C43" s="3">
        <f t="shared" si="1"/>
        <v>-108.7825796657818</v>
      </c>
      <c r="D43" s="3">
        <f t="shared" si="4"/>
        <v>-43621.814445978503</v>
      </c>
    </row>
    <row r="44" spans="1:4" x14ac:dyDescent="0.15">
      <c r="A44" s="5" t="s">
        <v>6</v>
      </c>
      <c r="B44" s="3">
        <f>SUM(B8:B43)</f>
        <v>-1500000.0000000002</v>
      </c>
      <c r="C44" s="3">
        <f>SUM(C8:C43)</f>
        <v>-70385.320055225748</v>
      </c>
      <c r="D44" s="3">
        <f>SUM(D8:D43)</f>
        <v>-1570385.3200552259</v>
      </c>
    </row>
  </sheetData>
  <mergeCells count="3">
    <mergeCell ref="A2:B2"/>
    <mergeCell ref="A3:B3"/>
    <mergeCell ref="A4:B4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2010-04-16T03:30:55Z</dcterms:created>
  <dcterms:modified xsi:type="dcterms:W3CDTF">2013-01-17T08:40:55Z</dcterms:modified>
</cp:coreProperties>
</file>