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売上リスト!$A$1:$K$71</definedName>
  </definedNames>
  <calcPr calcId="145621"/>
  <pivotCaches>
    <pivotCache cacheId="0" r:id="rId6"/>
  </pivotCaches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1" i="4"/>
  <c r="K41" i="4" s="1"/>
  <c r="I42" i="4"/>
  <c r="K42" i="4" s="1"/>
  <c r="I40" i="4"/>
  <c r="K40" i="4" s="1"/>
  <c r="I43" i="4"/>
  <c r="K43" i="4" s="1"/>
  <c r="I45" i="4"/>
  <c r="K45" i="4" s="1"/>
  <c r="I48" i="4"/>
  <c r="K48" i="4" s="1"/>
  <c r="I44" i="4"/>
  <c r="K44" i="4" s="1"/>
  <c r="I46" i="4"/>
  <c r="K46" i="4" s="1"/>
  <c r="I47" i="4"/>
  <c r="K47" i="4" s="1"/>
  <c r="I52" i="4"/>
  <c r="K52" i="4" s="1"/>
  <c r="I54" i="4"/>
  <c r="K54" i="4" s="1"/>
  <c r="I49" i="4"/>
  <c r="K49" i="4" s="1"/>
  <c r="I50" i="4"/>
  <c r="K50" i="4" s="1"/>
  <c r="I53" i="4"/>
  <c r="K53" i="4" s="1"/>
  <c r="I51" i="4"/>
  <c r="K51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1" i="4"/>
  <c r="H42" i="4"/>
  <c r="H40" i="4"/>
  <c r="H43" i="4"/>
  <c r="H45" i="4"/>
  <c r="H48" i="4"/>
  <c r="H44" i="4"/>
  <c r="H46" i="4"/>
  <c r="H47" i="4"/>
  <c r="H52" i="4"/>
  <c r="H54" i="4"/>
  <c r="H49" i="4"/>
  <c r="H50" i="4"/>
  <c r="H53" i="4"/>
  <c r="H51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<sst xmlns="http://schemas.openxmlformats.org/spreadsheetml/2006/main" count="532" uniqueCount="188">
  <si>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</si>
  <si>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</si>
  <si>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</si>
  <si>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</si>
  <si>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</si>
  <si>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</si>
  <si>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</si>
  <si>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</si>
  <si>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</si>
  <si>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</si>
  <si>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</si>
  <si>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</si>
  <si>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</si>
  <si>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</si>
  <si>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</si>
  <si>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</si>
  <si>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</si>
  <si>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</si>
  <si>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</si>
  <si>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</si>
  <si>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</si>
  <si>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</si>
  <si>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</si>
  <si>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</si>
  <si>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</si>
  <si>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</si>
  <si>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</si>
  <si>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</si>
  <si>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</si>
  <si>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</si>
  <si>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</si>
  <si>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</si>
  <si>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</si>
  <si>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</si>
  <si>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</si>
  <si>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</si>
  <si>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</si>
  <si>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</si>
  <si>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</si>
  <si>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</si>
  <si>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</si>
  <si>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</si>
  <si>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</si>
  <si>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</si>
  <si>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</si>
  <si>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</si>
  <si>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</si>
  <si>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</si>
  <si>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</si>
  <si>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</si>
  <si>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</si>
  <si>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</si>
  <si>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</si>
  <si>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</si>
  <si>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</si>
  <si>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</si>
  <si>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</si>
  <si>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</si>
  <si>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</si>
  <si>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</si>
  <si>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</si>
  <si>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</si>
  <si>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</si>
  <si>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</si>
  <si>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</si>
  <si>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</si>
  <si>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</si>
  <si>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</si>
  <si>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</si>
  <si>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</si>
  <si>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</si>
  <si>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</si>
  <si>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</si>
  <si>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</si>
  <si>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</si>
  <si>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</si>
  <si>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</si>
  <si>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</si>
  <si>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</si>
  <si>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</si>
  <si>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</si>
  <si>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</si>
  <si>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</si>
  <si>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</si>
  <si>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</si>
  <si>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</si>
  <si>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</si>
  <si>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</si>
  <si>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</si>
  <si>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</si>
  <si>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</si>
  <si>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</si>
  <si>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</si>
  <si>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</si>
  <si>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</si>
  <si>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</si>
  <si>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</si>
  <si>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</si>
  <si>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</si>
  <si>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</si>
  <si>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</si>
  <si>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</si>
  <si>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</si>
  <si>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</si>
  <si>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</si>
  <si>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</si>
  <si>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</si>
  <si>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</si>
  <si>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</si>
  <si>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</si>
  <si>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</si>
  <si>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</si>
  <si>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</si>
  <si>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</si>
  <si>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</si>
  <si>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</si>
  <si>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</si>
  <si>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</si>
  <si>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</si>
  <si>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</si>
  <si>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</si>
  <si>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</si>
  <si>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</si>
  <si>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</si>
  <si>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</si>
  <si>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</si>
  <si>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</si>
  <si>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</si>
  <si>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</si>
  <si>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</si>
  <si>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</si>
  <si>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</si>
  <si>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</si>
  <si>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</si>
  <si>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</si>
  <si>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</si>
  <si>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</si>
  <si>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</si>
  <si>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</si>
  <si>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</si>
  <si>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</si>
  <si>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</si>
  <si>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</si>
  <si>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</si>
  <si>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</si>
  <si>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</si>
  <si>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</si>
  <si>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</si>
  <si>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</si>
  <si>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</si>
  <si>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</si>
  <si>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</si>
  <si>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</si>
  <si>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</si>
  <si>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</si>
  <si>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</si>
  <si>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</si>
  <si>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</si>
  <si>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</si>
  <si>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</si>
  <si>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</si>
  <si>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</si>
  <si>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</si>
  <si>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</si>
  <si>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</si>
  <si>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</si>
  <si>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</si>
  <si>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</si>
  <si>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</si>
  <si>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</si>
  <si>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</si>
  <si>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</si>
  <si>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</si>
  <si>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</si>
  <si>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</si>
  <si>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</si>
  <si>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</si>
  <si>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</si>
  <si>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列ラベル</t>
  </si>
  <si>
    <t>合計 / 金額</t>
  </si>
  <si>
    <t>4月</t>
  </si>
  <si>
    <t>5月</t>
  </si>
  <si>
    <t>6月</t>
  </si>
  <si>
    <t>7月</t>
  </si>
  <si>
    <t>8月</t>
  </si>
  <si>
    <t>東京本店</t>
  </si>
  <si>
    <t>横浜支店</t>
  </si>
  <si>
    <t>大宮支店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</si>
</sst>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1.66485833333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ミリオンバンブー"/>
        <s v="アレカヤシ"/>
        <s v="ゴールドクレスト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2"/>
    <x v="0"/>
    <s v="小林聡"/>
    <n v="102"/>
    <s v="井沢　翔太"/>
    <s v="A-01"/>
    <x v="0"/>
    <n v="12500"/>
    <n v="2"/>
    <n v="25000"/>
  </r>
  <r>
    <x v="0"/>
    <n v="10001"/>
    <x v="0"/>
    <s v="長嶋和美"/>
    <n v="101"/>
    <s v="佐藤　美奈子"/>
    <s v="A-01"/>
    <x v="0"/>
    <n v="12500"/>
    <n v="1"/>
    <n v="12500"/>
  </r>
  <r>
    <x v="1"/>
    <n v="10005"/>
    <x v="1"/>
    <s v="野村由紀"/>
    <n v="105"/>
    <s v="山田　健太郎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6"/>
    <x v="0"/>
    <s v="長嶋和美"/>
    <n v="106"/>
    <s v="飯島　直哉"/>
    <s v="A-09"/>
    <x v="3"/>
    <n v="10500"/>
    <n v="2"/>
    <n v="21000"/>
  </r>
  <r>
    <x v="2"/>
    <n v="10010"/>
    <x v="2"/>
    <s v="石井恵子"/>
    <n v="110"/>
    <s v="渡辺　正太郎"/>
    <s v="A-03"/>
    <x v="4"/>
    <n v="8500"/>
    <n v="1"/>
    <n v="8500"/>
  </r>
  <r>
    <x v="2"/>
    <n v="10008"/>
    <x v="1"/>
    <s v="葉山信二"/>
    <n v="108"/>
    <s v="松下　麗華"/>
    <s v="A-03"/>
    <x v="4"/>
    <n v="8500"/>
    <n v="1"/>
    <n v="8500"/>
  </r>
  <r>
    <x v="2"/>
    <n v="10009"/>
    <x v="1"/>
    <s v="中田大輔"/>
    <n v="109"/>
    <s v="斉藤　修"/>
    <s v="A-06"/>
    <x v="5"/>
    <n v="8500"/>
    <n v="1"/>
    <n v="8500"/>
  </r>
  <r>
    <x v="2"/>
    <n v="10007"/>
    <x v="1"/>
    <s v="葉山信二"/>
    <n v="107"/>
    <s v="中村　大輔"/>
    <s v="A-05"/>
    <x v="6"/>
    <n v="12500"/>
    <n v="1"/>
    <n v="12500"/>
  </r>
  <r>
    <x v="3"/>
    <n v="10012"/>
    <x v="1"/>
    <s v="中田大輔"/>
    <n v="112"/>
    <s v="遠藤　愛美"/>
    <s v="A-03"/>
    <x v="4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3"/>
    <x v="1"/>
    <s v="葉山信二"/>
    <n v="113"/>
    <s v="内田　慶次郎"/>
    <s v="A-05"/>
    <x v="6"/>
    <n v="12500"/>
    <n v="1"/>
    <n v="12500"/>
  </r>
  <r>
    <x v="4"/>
    <n v="10015"/>
    <x v="1"/>
    <s v="中田大輔"/>
    <n v="114"/>
    <s v="篠原　恵梨香"/>
    <s v="A-03"/>
    <x v="4"/>
    <n v="8500"/>
    <n v="1"/>
    <n v="8500"/>
  </r>
  <r>
    <x v="4"/>
    <n v="10016"/>
    <x v="2"/>
    <s v="佐藤健太"/>
    <n v="115"/>
    <s v="大下　慎"/>
    <s v="A-03"/>
    <x v="4"/>
    <n v="8500"/>
    <n v="1"/>
    <n v="8500"/>
  </r>
  <r>
    <x v="4"/>
    <n v="10014"/>
    <x v="1"/>
    <s v="中田大輔"/>
    <n v="109"/>
    <s v="斉藤　修"/>
    <s v="A-02"/>
    <x v="1"/>
    <n v="12500"/>
    <n v="1"/>
    <n v="12500"/>
  </r>
  <r>
    <x v="5"/>
    <n v="10018"/>
    <x v="0"/>
    <s v="長嶋和美"/>
    <n v="117"/>
    <s v="佐々木　渉"/>
    <s v="A-03"/>
    <x v="4"/>
    <n v="8500"/>
    <n v="2"/>
    <n v="17000"/>
  </r>
  <r>
    <x v="5"/>
    <n v="10017"/>
    <x v="0"/>
    <s v="長嶋和美"/>
    <n v="116"/>
    <s v="笹本　晋平"/>
    <s v="A-03"/>
    <x v="4"/>
    <n v="8500"/>
    <n v="1"/>
    <n v="8500"/>
  </r>
  <r>
    <x v="5"/>
    <n v="10019"/>
    <x v="1"/>
    <s v="葉山信二"/>
    <n v="104"/>
    <s v="南田　恵子"/>
    <s v="A-03"/>
    <x v="4"/>
    <n v="8500"/>
    <n v="2"/>
    <n v="17000"/>
  </r>
  <r>
    <x v="6"/>
    <n v="10020"/>
    <x v="0"/>
    <s v="小林聡"/>
    <n v="102"/>
    <s v="井沢　翔太"/>
    <s v="A-03"/>
    <x v="4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4"/>
    <n v="8500"/>
    <n v="2"/>
    <n v="17000"/>
  </r>
  <r>
    <x v="7"/>
    <n v="10026"/>
    <x v="2"/>
    <s v="石井恵子"/>
    <n v="122"/>
    <s v="田中　和美"/>
    <s v="A-01"/>
    <x v="0"/>
    <n v="12500"/>
    <n v="1"/>
    <n v="125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7"/>
    <x v="1"/>
    <s v="野村由紀"/>
    <n v="105"/>
    <s v="山田　健太郎"/>
    <s v="A-06"/>
    <x v="5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3"/>
    <x v="0"/>
    <s v="小林聡"/>
    <n v="128"/>
    <s v="高橋　涼子"/>
    <s v="A-09"/>
    <x v="3"/>
    <n v="10500"/>
    <n v="2"/>
    <n v="21000"/>
  </r>
  <r>
    <x v="9"/>
    <n v="10032"/>
    <x v="2"/>
    <s v="佐藤健太"/>
    <n v="127"/>
    <s v="下田　誠"/>
    <s v="A-01"/>
    <x v="0"/>
    <n v="12500"/>
    <n v="1"/>
    <n v="12500"/>
  </r>
  <r>
    <x v="9"/>
    <n v="10034"/>
    <x v="2"/>
    <s v="石井恵子"/>
    <n v="122"/>
    <s v="田中　和美"/>
    <s v="A-05"/>
    <x v="6"/>
    <n v="12500"/>
    <n v="1"/>
    <n v="12500"/>
  </r>
  <r>
    <x v="9"/>
    <n v="10031"/>
    <x v="1"/>
    <s v="野村由紀"/>
    <n v="126"/>
    <s v="和田　一雄"/>
    <s v="A-02"/>
    <x v="1"/>
    <n v="12500"/>
    <n v="1"/>
    <n v="12500"/>
  </r>
  <r>
    <x v="10"/>
    <n v="10035"/>
    <x v="1"/>
    <s v="中田大輔"/>
    <n v="109"/>
    <s v="斉藤　修"/>
    <s v="A-03"/>
    <x v="4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1"/>
    <n v="10041"/>
    <x v="2"/>
    <s v="石井恵子"/>
    <n v="111"/>
    <s v="神田　雅彦"/>
    <s v="A-03"/>
    <x v="4"/>
    <n v="8500"/>
    <n v="1"/>
    <n v="8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2"/>
    <x v="0"/>
    <s v="小林聡"/>
    <n v="131"/>
    <s v="木下　沙織"/>
    <s v="A-03"/>
    <x v="4"/>
    <n v="8500"/>
    <n v="1"/>
    <n v="8500"/>
  </r>
  <r>
    <x v="12"/>
    <n v="10045"/>
    <x v="1"/>
    <s v="中田大輔"/>
    <n v="112"/>
    <s v="遠藤　愛美"/>
    <s v="A-03"/>
    <x v="4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6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3"/>
    <x v="1"/>
    <s v="野村由紀"/>
    <n v="132"/>
    <s v="新井　純哉"/>
    <s v="A-01"/>
    <x v="0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52"/>
    <x v="2"/>
    <s v="佐藤健太"/>
    <n v="134"/>
    <s v="石田　麻里"/>
    <s v="A-07"/>
    <x v="8"/>
    <n v="6500"/>
    <n v="1"/>
    <n v="6500"/>
  </r>
  <r>
    <x v="13"/>
    <n v="10049"/>
    <x v="1"/>
    <s v="葉山信二"/>
    <n v="104"/>
    <s v="南田　恵子"/>
    <s v="A-09"/>
    <x v="3"/>
    <n v="10500"/>
    <n v="1"/>
    <n v="10500"/>
  </r>
  <r>
    <x v="14"/>
    <n v="10054"/>
    <x v="1"/>
    <s v="野村由紀"/>
    <n v="105"/>
    <s v="山田　健太郎"/>
    <s v="A-02"/>
    <x v="1"/>
    <n v="12500"/>
    <n v="1"/>
    <n v="12500"/>
  </r>
  <r>
    <x v="14"/>
    <n v="10057"/>
    <x v="0"/>
    <s v="長嶋和美"/>
    <n v="135"/>
    <s v="小林　浩哉"/>
    <s v="A-09"/>
    <x v="3"/>
    <n v="10500"/>
    <n v="1"/>
    <n v="10500"/>
  </r>
  <r>
    <x v="14"/>
    <n v="10056"/>
    <x v="1"/>
    <s v="葉山信二"/>
    <n v="108"/>
    <s v="松下　麗華"/>
    <s v="A-10"/>
    <x v="9"/>
    <n v="10500"/>
    <n v="1"/>
    <n v="10500"/>
  </r>
  <r>
    <x v="14"/>
    <n v="10055"/>
    <x v="1"/>
    <s v="葉山信二"/>
    <n v="107"/>
    <s v="中村　大輔"/>
    <s v="A-03"/>
    <x v="4"/>
    <n v="8500"/>
    <n v="2"/>
    <n v="17000"/>
  </r>
  <r>
    <x v="14"/>
    <n v="10059"/>
    <x v="2"/>
    <s v="佐藤健太"/>
    <n v="127"/>
    <s v="下田　誠"/>
    <s v="A-08"/>
    <x v="2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5"/>
    <n v="10060"/>
    <x v="0"/>
    <s v="小林聡"/>
    <n v="102"/>
    <s v="井沢　翔太"/>
    <s v="A-10"/>
    <x v="9"/>
    <n v="10500"/>
    <n v="1"/>
    <n v="10500"/>
  </r>
  <r>
    <x v="15"/>
    <n v="10063"/>
    <x v="0"/>
    <s v="小林聡"/>
    <n v="128"/>
    <s v="高橋　涼子"/>
    <s v="A-05"/>
    <x v="6"/>
    <n v="12500"/>
    <n v="1"/>
    <n v="12500"/>
  </r>
  <r>
    <x v="15"/>
    <n v="10061"/>
    <x v="1"/>
    <s v="中田大輔"/>
    <n v="137"/>
    <s v="田原　隆弘"/>
    <s v="A-03"/>
    <x v="4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6"/>
    <n v="10070"/>
    <x v="1"/>
    <s v="野村由紀"/>
    <n v="105"/>
    <s v="山田　健太郎"/>
    <s v="A-04"/>
    <x v="7"/>
    <n v="8500"/>
    <n v="1"/>
    <n v="8500"/>
  </r>
  <r>
    <x v="16"/>
    <n v="10068"/>
    <x v="1"/>
    <s v="野村由紀"/>
    <n v="132"/>
    <s v="新井　純哉"/>
    <s v="A-04"/>
    <x v="7"/>
    <n v="8500"/>
    <n v="1"/>
    <n v="8500"/>
  </r>
  <r>
    <x v="16"/>
    <n v="10066"/>
    <x v="1"/>
    <s v="中田大輔"/>
    <n v="139"/>
    <s v="村田　沙耶"/>
    <s v="A-01"/>
    <x v="0"/>
    <n v="12500"/>
    <n v="1"/>
    <n v="12500"/>
  </r>
  <r>
    <x v="16"/>
    <n v="10069"/>
    <x v="0"/>
    <s v="長嶋和美"/>
    <n v="130"/>
    <s v="谷原　沙希"/>
    <s v="A-04"/>
    <x v="7"/>
    <n v="8500"/>
    <n v="1"/>
    <n v="8500"/>
  </r>
  <r>
    <x v="16"/>
    <n v="10065"/>
    <x v="2"/>
    <s v="佐藤健太"/>
    <n v="115"/>
    <s v="大下　慎"/>
    <s v="A-10"/>
    <x v="9"/>
    <n v="10500"/>
    <n v="1"/>
    <n v="10500"/>
  </r>
  <r>
    <x v="16"/>
    <n v="10064"/>
    <x v="1"/>
    <s v="葉山信二"/>
    <n v="113"/>
    <s v="内田　慶次郎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4:G9" firstHeaderRow="1" firstDataRow="2" firstDataCol="1"/>
  <pivotFields count="12"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Row"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  <pivotField showAll="0">
      <items count="11">
        <item x="3"/>
        <item x="5"/>
        <item x="2"/>
        <item x="6"/>
        <item x="9"/>
        <item x="7"/>
        <item x="1"/>
        <item x="4"/>
        <item x="8"/>
        <item x="0"/>
        <item t="default"/>
      </items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6">
    <i>
      <x v="4"/>
    </i>
    <i>
      <x v="5"/>
    </i>
    <i>
      <x v="6"/>
    </i>
    <i>
      <x v="7"/>
    </i>
    <i>
      <x v="8"/>
    </i>
    <i t="grand">
      <x/>
    </i>
  </colItems>
  <dataFields count="1">
    <dataField name="合計 / 金額" fld="10" baseField="7" baseItem="3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9"/>
  <sheetViews>
    <sheetView tabSelected="1" workbookViewId="0">
      <selection activeCell="A4" sqref="A4"/>
    </sheetView>
  </sheetViews>
  <sheetFormatPr defaultRowHeight="13.5" x14ac:dyDescent="0.15"/>
  <cols>
    <col min="1" max="1" width="12.625" customWidth="1"/>
    <col min="2" max="2" width="11.125" customWidth="1"/>
    <col min="3" max="7" width="9.75" customWidth="1"/>
    <col min="8" max="8" width="11.75" customWidth="1"/>
    <col min="9" max="11" width="8.625" customWidth="1"/>
    <col min="12" max="12" width="15" bestFit="1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7" x14ac:dyDescent="0.15">
      <c r="A4" s="11" t="s">
        <v>179</v>
      </c>
      <c r="B4" s="11" t="s">
        <v>178</v>
      </c>
    </row>
    <row r="5" spans="1:7" x14ac:dyDescent="0.15">
      <c r="A5" s="11" t="s">
        <v>176</v>
      </c>
      <c r="B5" s="14" t="s">
        <v>180</v>
      </c>
      <c r="C5" s="14" t="s">
        <v>181</v>
      </c>
      <c r="D5" s="14" t="s">
        <v>182</v>
      </c>
      <c r="E5" s="14" t="s">
        <v>183</v>
      </c>
      <c r="F5" s="14" t="s">
        <v>184</v>
      </c>
      <c r="G5" s="14" t="s">
        <v>177</v>
      </c>
    </row>
    <row r="6" spans="1:7" x14ac:dyDescent="0.15">
      <c r="A6" s="12" t="s">
        <v>186</v>
      </c>
      <c r="B6" s="13">
        <v>37500</v>
      </c>
      <c r="C6" s="13">
        <v>46000</v>
      </c>
      <c r="D6" s="13">
        <v>46500</v>
      </c>
      <c r="E6" s="13">
        <v>73500</v>
      </c>
      <c r="F6" s="13">
        <v>73500</v>
      </c>
      <c r="G6" s="13">
        <v>277000</v>
      </c>
    </row>
    <row r="7" spans="1:7" x14ac:dyDescent="0.15">
      <c r="A7" s="12" t="s">
        <v>187</v>
      </c>
      <c r="B7" s="13"/>
      <c r="C7" s="13">
        <v>34000</v>
      </c>
      <c r="D7" s="13">
        <v>21000</v>
      </c>
      <c r="E7" s="13">
        <v>58500</v>
      </c>
      <c r="F7" s="13">
        <v>52500</v>
      </c>
      <c r="G7" s="13">
        <v>166000</v>
      </c>
    </row>
    <row r="8" spans="1:7" x14ac:dyDescent="0.15">
      <c r="A8" s="12" t="s">
        <v>185</v>
      </c>
      <c r="B8" s="13"/>
      <c r="C8" s="13">
        <v>107000</v>
      </c>
      <c r="D8" s="13">
        <v>99000</v>
      </c>
      <c r="E8" s="13">
        <v>109000</v>
      </c>
      <c r="F8" s="13">
        <v>138500</v>
      </c>
      <c r="G8" s="13">
        <v>453500</v>
      </c>
    </row>
    <row r="9" spans="1:7" x14ac:dyDescent="0.15">
      <c r="A9" s="12" t="s">
        <v>177</v>
      </c>
      <c r="B9" s="13">
        <v>37500</v>
      </c>
      <c r="C9" s="13">
        <v>187000</v>
      </c>
      <c r="D9" s="13">
        <v>166500</v>
      </c>
      <c r="E9" s="13">
        <v>241000</v>
      </c>
      <c r="F9" s="13">
        <v>264500</v>
      </c>
      <c r="G9" s="13">
        <v>896500</v>
      </c>
    </row>
  </sheetData>
  <phoneticPr fontId="4"/>
  <pageMargins left="0.7" right="0.7" top="0.75" bottom="0.75" header="0.3" footer="0.3"/>
  <pageSetup paperSize="9" orientation="portrait" horizontalDpi="4294967293" verticalDpi="4294967293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7">
        <f t="shared" ref="K2:K33" si="0">I2*J2</f>
        <v>25000</v>
      </c>
    </row>
    <row r="3" spans="1:11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7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7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7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7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7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7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7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7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7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">
        <v>128</v>
      </c>
      <c r="H40" s="1" t="str">
        <f>IF(G40="","",VLOOKUP(G40,商品リスト!$A$2:$E$11,2,FALSE))</f>
        <v>ミリオンバンブー</v>
      </c>
      <c r="I40" s="7">
        <f>IF(G40="","",VLOOKUP(G40,商品リスト!$A$2:$E$11,5,FALSE))</f>
        <v>8500</v>
      </c>
      <c r="J40" s="1">
        <v>1</v>
      </c>
      <c r="K40" s="7">
        <f t="shared" si="1"/>
        <v>8500</v>
      </c>
    </row>
    <row r="41" spans="1:11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">
        <v>126</v>
      </c>
      <c r="H41" s="1" t="str">
        <f>IF(G41="","",VLOOKUP(G41,商品リスト!$A$2:$E$11,2,FALSE))</f>
        <v>ベンジャミナ</v>
      </c>
      <c r="I41" s="7">
        <f>IF(G41="","",VLOOKUP(G41,商品リスト!$A$2:$E$11,5,FALSE))</f>
        <v>12500</v>
      </c>
      <c r="J41" s="1">
        <v>2</v>
      </c>
      <c r="K41" s="7">
        <f t="shared" si="1"/>
        <v>25000</v>
      </c>
    </row>
    <row r="42" spans="1:11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7">
        <f t="shared" si="1"/>
        <v>8500</v>
      </c>
    </row>
    <row r="45" spans="1:11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">
        <v>126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2</v>
      </c>
      <c r="K46" s="7">
        <f t="shared" si="1"/>
        <v>25000</v>
      </c>
    </row>
    <row r="47" spans="1:11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">
        <v>132</v>
      </c>
      <c r="H47" s="1" t="str">
        <f>IF(G47="","",VLOOKUP(G47,商品リスト!$A$2:$E$11,2,FALSE))</f>
        <v>ゴールドクレスト</v>
      </c>
      <c r="I47" s="7">
        <f>IF(G47="","",VLOOKUP(G47,商品リスト!$A$2:$E$11,5,FALSE))</f>
        <v>12500</v>
      </c>
      <c r="J47" s="1">
        <v>1</v>
      </c>
      <c r="K47" s="7">
        <f t="shared" si="1"/>
        <v>12500</v>
      </c>
    </row>
    <row r="48" spans="1:11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">
        <v>136</v>
      </c>
      <c r="H48" s="1" t="str">
        <f>IF(G48="","",VLOOKUP(G48,商品リスト!$A$2:$E$11,2,FALSE))</f>
        <v>モンステラ</v>
      </c>
      <c r="I48" s="7">
        <f>IF(G48="","",VLOOKUP(G48,商品リスト!$A$2:$E$11,5,FALSE))</f>
        <v>6500</v>
      </c>
      <c r="J48" s="1">
        <v>1</v>
      </c>
      <c r="K48" s="7">
        <f t="shared" si="1"/>
        <v>6500</v>
      </c>
    </row>
    <row r="49" spans="1:11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">
        <v>130</v>
      </c>
      <c r="H50" s="1" t="str">
        <f>IF(G50="","",VLOOKUP(G50,商品リスト!$A$2:$E$11,2,FALSE))</f>
        <v>パキラ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">
        <v>138</v>
      </c>
      <c r="H52" s="1" t="str">
        <f>IF(G52="","",VLOOKUP(G52,商品リスト!$A$2:$E$11,2,FALSE))</f>
        <v>オーガスタ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7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7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7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7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7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7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7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7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7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7">
        <f t="shared" ref="K66:K71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7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7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7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7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2011-08-12T12:07:38Z</dcterms:created>
  <dcterms:modified xsi:type="dcterms:W3CDTF">2011-11-14T11:03:54Z</dcterms:modified>
</cp:coreProperties>
</file>