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firstSheet="1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売上リスト!$A$1:$K$93</definedName>
  </definedNames>
  <calcPr calcId="145621"/>
  <pivotCaches>
    <pivotCache cacheId="19" r:id="rId6"/>
  </pivotCaches>
</workbook>
</file>

<file path=xl/calcChain.xml><?xml version="1.0" encoding="utf-8"?>
<calcChain xmlns="http://schemas.openxmlformats.org/spreadsheetml/2006/main">
  <c r="F3" i="4" l="1"/>
  <c r="F2" i="4" l="1"/>
  <c r="I3" i="4" l="1"/>
  <c r="K3" i="4" s="1"/>
  <c r="I4" i="4"/>
  <c r="K4" i="4" s="1"/>
  <c r="I5" i="4"/>
  <c r="K5" i="4" s="1"/>
  <c r="I6" i="4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22" i="4"/>
  <c r="K22" i="4" s="1"/>
  <c r="I23" i="4"/>
  <c r="K23" i="4" s="1"/>
  <c r="I24" i="4"/>
  <c r="K24" i="4" s="1"/>
  <c r="I25" i="4"/>
  <c r="K25" i="4" s="1"/>
  <c r="I26" i="4"/>
  <c r="K26" i="4" s="1"/>
  <c r="I27" i="4"/>
  <c r="K27" i="4" s="1"/>
  <c r="I28" i="4"/>
  <c r="K28" i="4" s="1"/>
  <c r="I29" i="4"/>
  <c r="K29" i="4" s="1"/>
  <c r="I30" i="4"/>
  <c r="K30" i="4" s="1"/>
  <c r="I31" i="4"/>
  <c r="K31" i="4" s="1"/>
  <c r="I32" i="4"/>
  <c r="K32" i="4" s="1"/>
  <c r="I33" i="4"/>
  <c r="K33" i="4" s="1"/>
  <c r="I34" i="4"/>
  <c r="K34" i="4" s="1"/>
  <c r="I35" i="4"/>
  <c r="K35" i="4" s="1"/>
  <c r="I36" i="4"/>
  <c r="K36" i="4" s="1"/>
  <c r="I37" i="4"/>
  <c r="K37" i="4" s="1"/>
  <c r="I38" i="4"/>
  <c r="K38" i="4" s="1"/>
  <c r="I39" i="4"/>
  <c r="K39" i="4" s="1"/>
  <c r="I40" i="4"/>
  <c r="K40" i="4" s="1"/>
  <c r="I41" i="4"/>
  <c r="K41" i="4" s="1"/>
  <c r="I42" i="4"/>
  <c r="K42" i="4" s="1"/>
  <c r="I43" i="4"/>
  <c r="K43" i="4" s="1"/>
  <c r="I44" i="4"/>
  <c r="K44" i="4" s="1"/>
  <c r="I45" i="4"/>
  <c r="K45" i="4" s="1"/>
  <c r="I46" i="4"/>
  <c r="K46" i="4" s="1"/>
  <c r="I47" i="4"/>
  <c r="K47" i="4" s="1"/>
  <c r="I48" i="4"/>
  <c r="K48" i="4" s="1"/>
  <c r="I49" i="4"/>
  <c r="K49" i="4" s="1"/>
  <c r="I50" i="4"/>
  <c r="K50" i="4" s="1"/>
  <c r="I51" i="4"/>
  <c r="K51" i="4" s="1"/>
  <c r="I52" i="4"/>
  <c r="K52" i="4" s="1"/>
  <c r="I53" i="4"/>
  <c r="K53" i="4" s="1"/>
  <c r="I54" i="4"/>
  <c r="K54" i="4" s="1"/>
  <c r="I55" i="4"/>
  <c r="K55" i="4" s="1"/>
  <c r="I56" i="4"/>
  <c r="K56" i="4" s="1"/>
  <c r="I57" i="4"/>
  <c r="K57" i="4" s="1"/>
  <c r="I58" i="4"/>
  <c r="K58" i="4" s="1"/>
  <c r="I59" i="4"/>
  <c r="K59" i="4" s="1"/>
  <c r="I60" i="4"/>
  <c r="K60" i="4" s="1"/>
  <c r="I61" i="4"/>
  <c r="K61" i="4" s="1"/>
  <c r="I62" i="4"/>
  <c r="K62" i="4" s="1"/>
  <c r="I63" i="4"/>
  <c r="K63" i="4" s="1"/>
  <c r="I64" i="4"/>
  <c r="K64" i="4" s="1"/>
  <c r="I65" i="4"/>
  <c r="K65" i="4" s="1"/>
  <c r="I66" i="4"/>
  <c r="K66" i="4" s="1"/>
  <c r="I67" i="4"/>
  <c r="K67" i="4" s="1"/>
  <c r="I68" i="4"/>
  <c r="K68" i="4" s="1"/>
  <c r="I69" i="4"/>
  <c r="K69" i="4" s="1"/>
  <c r="I70" i="4"/>
  <c r="K70" i="4" s="1"/>
  <c r="I71" i="4"/>
  <c r="K71" i="4" s="1"/>
  <c r="I2" i="4"/>
  <c r="K2" i="4" s="1"/>
  <c r="H2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<sst xmlns="http://schemas.openxmlformats.org/spreadsheetml/2006/main" count="530" uniqueCount="186">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</sst>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[08-74B.xlsx]Sheet1!ﾋﾟﾎﾞｯﾄﾃｰﾌﾞﾙ1</c:name>
    <c:fmtId val="8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Sheet1!$B$4:$B$5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Sheet1!$B$6:$B$9</c:f>
              <c:numCache>
                <c:formatCode>#,##0_ </c:formatCode>
                <c:ptCount val="3"/>
                <c:pt idx="0">
                  <c:v>46500</c:v>
                </c:pt>
                <c:pt idx="1">
                  <c:v>21000</c:v>
                </c:pt>
                <c:pt idx="2">
                  <c:v>99000</c:v>
                </c:pt>
              </c:numCache>
            </c:numRef>
          </c:val>
        </c:ser>
        <c:ser>
          <c:idx val="1"/>
          <c:order val="1"/>
          <c:tx>
            <c:strRef>
              <c:f>Sheet1!$C$4:$C$5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Sheet1!$C$6:$C$9</c:f>
              <c:numCache>
                <c:formatCode>#,##0_ </c:formatCode>
                <c:ptCount val="3"/>
                <c:pt idx="0">
                  <c:v>73500</c:v>
                </c:pt>
                <c:pt idx="1">
                  <c:v>58500</c:v>
                </c:pt>
                <c:pt idx="2">
                  <c:v>109000</c:v>
                </c:pt>
              </c:numCache>
            </c:numRef>
          </c:val>
        </c:ser>
        <c:ser>
          <c:idx val="2"/>
          <c:order val="2"/>
          <c:tx>
            <c:strRef>
              <c:f>Sheet1!$D$4:$D$5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Sheet1!$A$6:$A$9</c:f>
              <c:strCache>
                <c:ptCount val="3"/>
                <c:pt idx="0">
                  <c:v>横浜支店</c:v>
                </c:pt>
                <c:pt idx="1">
                  <c:v>大宮支店</c:v>
                </c:pt>
                <c:pt idx="2">
                  <c:v>東京本店</c:v>
                </c:pt>
              </c:strCache>
            </c:strRef>
          </c:cat>
          <c:val>
            <c:numRef>
              <c:f>Sheet1!$D$6:$D$9</c:f>
              <c:numCache>
                <c:formatCode>#,##0_ </c:formatCode>
                <c:ptCount val="3"/>
                <c:pt idx="0">
                  <c:v>73500</c:v>
                </c:pt>
                <c:pt idx="1">
                  <c:v>52500</c:v>
                </c:pt>
                <c:pt idx="2">
                  <c:v>138500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625216"/>
        <c:axId val="139626752"/>
      </c:barChart>
      <c:catAx>
        <c:axId val="139625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9626752"/>
        <c:crosses val="autoZero"/>
        <c:auto val="1"/>
        <c:lblAlgn val="ctr"/>
        <c:lblOffset val="100"/>
        <c:noMultiLvlLbl val="0"/>
      </c:catAx>
      <c:valAx>
        <c:axId val="139626752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139625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261937</xdr:colOff>
      <xdr:row>10</xdr:row>
      <xdr:rowOff>23812</xdr:rowOff>
    </xdr:from>
    <xdr:to>
      <xdr:col>6</xdr:col>
      <xdr:colOff>52387</xdr:colOff>
      <xdr:row>26</xdr:row>
      <xdr:rowOff>23812</xdr:rowOff>
    </xdr:to>
    <xdr:graphicFrame macro="">
      <xdr:nvGraphicFramePr>
        <xdr:cNvPr id="9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2.567183217594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ゴールドクレスト"/>
        <s v="ミリオンバンブー"/>
        <s v="アレカヤシ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1"/>
    <x v="0"/>
    <s v="長嶋和美"/>
    <n v="101"/>
    <s v="佐藤　美奈子"/>
    <s v="A-01"/>
    <x v="0"/>
    <n v="12500"/>
    <n v="1"/>
    <n v="12500"/>
  </r>
  <r>
    <x v="0"/>
    <n v="10002"/>
    <x v="0"/>
    <s v="小林聡"/>
    <n v="102"/>
    <s v="井沢　翔太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5"/>
    <x v="1"/>
    <s v="野村由紀"/>
    <n v="105"/>
    <s v="山田　健太郎"/>
    <s v="A-01"/>
    <x v="0"/>
    <n v="12500"/>
    <n v="2"/>
    <n v="25000"/>
  </r>
  <r>
    <x v="1"/>
    <n v="10006"/>
    <x v="0"/>
    <s v="長嶋和美"/>
    <n v="106"/>
    <s v="飯島　直哉"/>
    <s v="A-09"/>
    <x v="3"/>
    <n v="10500"/>
    <n v="2"/>
    <n v="21000"/>
  </r>
  <r>
    <x v="2"/>
    <n v="10007"/>
    <x v="1"/>
    <s v="葉山信二"/>
    <n v="107"/>
    <s v="中村　大輔"/>
    <s v="A-05"/>
    <x v="4"/>
    <n v="12500"/>
    <n v="1"/>
    <n v="12500"/>
  </r>
  <r>
    <x v="2"/>
    <n v="10008"/>
    <x v="1"/>
    <s v="葉山信二"/>
    <n v="108"/>
    <s v="松下　麗華"/>
    <s v="A-03"/>
    <x v="5"/>
    <n v="8500"/>
    <n v="1"/>
    <n v="8500"/>
  </r>
  <r>
    <x v="2"/>
    <n v="10009"/>
    <x v="1"/>
    <s v="中田大輔"/>
    <n v="109"/>
    <s v="斉藤　修"/>
    <s v="A-06"/>
    <x v="6"/>
    <n v="8500"/>
    <n v="1"/>
    <n v="8500"/>
  </r>
  <r>
    <x v="2"/>
    <n v="10010"/>
    <x v="2"/>
    <s v="石井恵子"/>
    <n v="110"/>
    <s v="渡辺　正太郎"/>
    <s v="A-03"/>
    <x v="5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2"/>
    <x v="1"/>
    <s v="中田大輔"/>
    <n v="112"/>
    <s v="遠藤　愛美"/>
    <s v="A-03"/>
    <x v="5"/>
    <n v="8500"/>
    <n v="1"/>
    <n v="8500"/>
  </r>
  <r>
    <x v="3"/>
    <n v="10013"/>
    <x v="1"/>
    <s v="葉山信二"/>
    <n v="113"/>
    <s v="内田　慶次郎"/>
    <s v="A-05"/>
    <x v="4"/>
    <n v="12500"/>
    <n v="1"/>
    <n v="12500"/>
  </r>
  <r>
    <x v="4"/>
    <n v="10014"/>
    <x v="1"/>
    <s v="中田大輔"/>
    <n v="109"/>
    <s v="斉藤　修"/>
    <s v="A-02"/>
    <x v="1"/>
    <n v="12500"/>
    <n v="1"/>
    <n v="12500"/>
  </r>
  <r>
    <x v="4"/>
    <n v="10015"/>
    <x v="1"/>
    <s v="中田大輔"/>
    <n v="114"/>
    <s v="篠原　恵梨香"/>
    <s v="A-03"/>
    <x v="5"/>
    <n v="8500"/>
    <n v="1"/>
    <n v="8500"/>
  </r>
  <r>
    <x v="4"/>
    <n v="10016"/>
    <x v="2"/>
    <s v="佐藤健太"/>
    <n v="115"/>
    <s v="大下　慎"/>
    <s v="A-03"/>
    <x v="5"/>
    <n v="8500"/>
    <n v="1"/>
    <n v="8500"/>
  </r>
  <r>
    <x v="5"/>
    <n v="10017"/>
    <x v="0"/>
    <s v="長嶋和美"/>
    <n v="116"/>
    <s v="笹本　晋平"/>
    <s v="A-03"/>
    <x v="5"/>
    <n v="8500"/>
    <n v="1"/>
    <n v="8500"/>
  </r>
  <r>
    <x v="5"/>
    <n v="10018"/>
    <x v="0"/>
    <s v="長嶋和美"/>
    <n v="117"/>
    <s v="佐々木　渉"/>
    <s v="A-03"/>
    <x v="5"/>
    <n v="8500"/>
    <n v="2"/>
    <n v="17000"/>
  </r>
  <r>
    <x v="5"/>
    <n v="10019"/>
    <x v="1"/>
    <s v="葉山信二"/>
    <n v="104"/>
    <s v="南田　恵子"/>
    <s v="A-03"/>
    <x v="5"/>
    <n v="8500"/>
    <n v="2"/>
    <n v="17000"/>
  </r>
  <r>
    <x v="6"/>
    <n v="10020"/>
    <x v="0"/>
    <s v="小林聡"/>
    <n v="102"/>
    <s v="井沢　翔太"/>
    <s v="A-03"/>
    <x v="5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5"/>
    <n v="8500"/>
    <n v="2"/>
    <n v="170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7"/>
    <n v="10026"/>
    <x v="2"/>
    <s v="石井恵子"/>
    <n v="122"/>
    <s v="田中　和美"/>
    <s v="A-01"/>
    <x v="0"/>
    <n v="12500"/>
    <n v="1"/>
    <n v="12500"/>
  </r>
  <r>
    <x v="8"/>
    <n v="10027"/>
    <x v="1"/>
    <s v="野村由紀"/>
    <n v="105"/>
    <s v="山田　健太郎"/>
    <s v="A-06"/>
    <x v="6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1"/>
    <x v="1"/>
    <s v="野村由紀"/>
    <n v="126"/>
    <s v="和田　一雄"/>
    <s v="A-02"/>
    <x v="1"/>
    <n v="12500"/>
    <n v="1"/>
    <n v="12500"/>
  </r>
  <r>
    <x v="9"/>
    <n v="10032"/>
    <x v="2"/>
    <s v="佐藤健太"/>
    <n v="127"/>
    <s v="下田　誠"/>
    <s v="A-01"/>
    <x v="0"/>
    <n v="12500"/>
    <n v="1"/>
    <n v="12500"/>
  </r>
  <r>
    <x v="9"/>
    <n v="10033"/>
    <x v="0"/>
    <s v="小林聡"/>
    <n v="128"/>
    <s v="高橋　涼子"/>
    <s v="A-09"/>
    <x v="3"/>
    <n v="10500"/>
    <n v="2"/>
    <n v="21000"/>
  </r>
  <r>
    <x v="9"/>
    <n v="10034"/>
    <x v="2"/>
    <s v="石井恵子"/>
    <n v="122"/>
    <s v="田中　和美"/>
    <s v="A-05"/>
    <x v="4"/>
    <n v="12500"/>
    <n v="1"/>
    <n v="12500"/>
  </r>
  <r>
    <x v="10"/>
    <n v="10035"/>
    <x v="1"/>
    <s v="中田大輔"/>
    <n v="109"/>
    <s v="斉藤　修"/>
    <s v="A-03"/>
    <x v="5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1"/>
    <x v="2"/>
    <s v="石井恵子"/>
    <n v="111"/>
    <s v="神田　雅彦"/>
    <s v="A-03"/>
    <x v="5"/>
    <n v="8500"/>
    <n v="1"/>
    <n v="8500"/>
  </r>
  <r>
    <x v="11"/>
    <n v="10042"/>
    <x v="0"/>
    <s v="小林聡"/>
    <n v="131"/>
    <s v="木下　沙織"/>
    <s v="A-03"/>
    <x v="5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2"/>
    <n v="10045"/>
    <x v="1"/>
    <s v="中田大輔"/>
    <n v="112"/>
    <s v="遠藤　愛美"/>
    <s v="A-03"/>
    <x v="5"/>
    <n v="8500"/>
    <n v="1"/>
    <n v="8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4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49"/>
    <x v="1"/>
    <s v="葉山信二"/>
    <n v="104"/>
    <s v="南田　恵子"/>
    <s v="A-09"/>
    <x v="3"/>
    <n v="10500"/>
    <n v="1"/>
    <n v="10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2"/>
    <x v="2"/>
    <s v="佐藤健太"/>
    <n v="134"/>
    <s v="石田　麻里"/>
    <s v="A-07"/>
    <x v="8"/>
    <n v="6500"/>
    <n v="1"/>
    <n v="6500"/>
  </r>
  <r>
    <x v="13"/>
    <n v="10053"/>
    <x v="1"/>
    <s v="野村由紀"/>
    <n v="132"/>
    <s v="新井　純哉"/>
    <s v="A-01"/>
    <x v="0"/>
    <n v="12500"/>
    <n v="1"/>
    <n v="12500"/>
  </r>
  <r>
    <x v="14"/>
    <n v="10054"/>
    <x v="1"/>
    <s v="野村由紀"/>
    <n v="105"/>
    <s v="山田　健太郎"/>
    <s v="A-02"/>
    <x v="1"/>
    <n v="12500"/>
    <n v="1"/>
    <n v="12500"/>
  </r>
  <r>
    <x v="14"/>
    <n v="10055"/>
    <x v="1"/>
    <s v="葉山信二"/>
    <n v="107"/>
    <s v="中村　大輔"/>
    <s v="A-03"/>
    <x v="5"/>
    <n v="8500"/>
    <n v="2"/>
    <n v="17000"/>
  </r>
  <r>
    <x v="14"/>
    <n v="10056"/>
    <x v="1"/>
    <s v="葉山信二"/>
    <n v="108"/>
    <s v="松下　麗華"/>
    <s v="A-10"/>
    <x v="9"/>
    <n v="10500"/>
    <n v="1"/>
    <n v="10500"/>
  </r>
  <r>
    <x v="14"/>
    <n v="10057"/>
    <x v="0"/>
    <s v="長嶋和美"/>
    <n v="135"/>
    <s v="小林　浩哉"/>
    <s v="A-09"/>
    <x v="3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4"/>
    <n v="10059"/>
    <x v="2"/>
    <s v="佐藤健太"/>
    <n v="127"/>
    <s v="下田　誠"/>
    <s v="A-08"/>
    <x v="2"/>
    <n v="10500"/>
    <n v="1"/>
    <n v="10500"/>
  </r>
  <r>
    <x v="15"/>
    <n v="10060"/>
    <x v="0"/>
    <s v="小林聡"/>
    <n v="102"/>
    <s v="井沢　翔太"/>
    <s v="A-10"/>
    <x v="9"/>
    <n v="10500"/>
    <n v="1"/>
    <n v="10500"/>
  </r>
  <r>
    <x v="15"/>
    <n v="10061"/>
    <x v="1"/>
    <s v="中田大輔"/>
    <n v="137"/>
    <s v="田原　隆弘"/>
    <s v="A-03"/>
    <x v="5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5"/>
    <n v="10063"/>
    <x v="0"/>
    <s v="小林聡"/>
    <n v="128"/>
    <s v="高橋　涼子"/>
    <s v="A-05"/>
    <x v="4"/>
    <n v="12500"/>
    <n v="1"/>
    <n v="12500"/>
  </r>
  <r>
    <x v="16"/>
    <n v="10064"/>
    <x v="1"/>
    <s v="葉山信二"/>
    <n v="113"/>
    <s v="内田　慶次郎"/>
    <s v="A-01"/>
    <x v="0"/>
    <n v="12500"/>
    <n v="1"/>
    <n v="12500"/>
  </r>
  <r>
    <x v="16"/>
    <n v="10065"/>
    <x v="2"/>
    <s v="佐藤健太"/>
    <n v="115"/>
    <s v="大下　慎"/>
    <s v="A-10"/>
    <x v="9"/>
    <n v="10500"/>
    <n v="1"/>
    <n v="10500"/>
  </r>
  <r>
    <x v="16"/>
    <n v="10066"/>
    <x v="1"/>
    <s v="中田大輔"/>
    <n v="139"/>
    <s v="村田　沙耶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  <r>
    <x v="16"/>
    <n v="10068"/>
    <x v="1"/>
    <s v="野村由紀"/>
    <n v="132"/>
    <s v="新井　純哉"/>
    <s v="A-04"/>
    <x v="7"/>
    <n v="8500"/>
    <n v="1"/>
    <n v="8500"/>
  </r>
  <r>
    <x v="16"/>
    <n v="10069"/>
    <x v="0"/>
    <s v="長嶋和美"/>
    <n v="130"/>
    <s v="谷原　沙希"/>
    <s v="A-04"/>
    <x v="7"/>
    <n v="8500"/>
    <n v="1"/>
    <n v="8500"/>
  </r>
  <r>
    <x v="16"/>
    <n v="10070"/>
    <x v="1"/>
    <s v="野村由紀"/>
    <n v="105"/>
    <s v="山田　健太郎"/>
    <s v="A-04"/>
    <x v="7"/>
    <n v="8500"/>
    <n v="1"/>
    <n v="8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9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 chartFormat="9">
  <location ref="A4:E9" firstHeaderRow="1" firstDataRow="2" firstDataCol="1"/>
  <pivotFields count="12">
    <pivotField axis="axisCol" numFmtId="14" showAll="0">
      <items count="15">
        <item h="1" x="0"/>
        <item h="1" x="1"/>
        <item h="1" x="2"/>
        <item h="1" x="3"/>
        <item h="1" x="4"/>
        <item h="1" x="5"/>
        <item x="6"/>
        <item x="7"/>
        <item x="8"/>
        <item h="1" x="9"/>
        <item h="1" x="10"/>
        <item h="1" x="11"/>
        <item h="1" x="12"/>
        <item h="1" x="13"/>
        <item t="default"/>
      </items>
    </pivotField>
    <pivotField showAll="0"/>
    <pivotField axis="axisRow" showAll="0">
      <items count="4">
        <item x="0"/>
        <item x="2"/>
        <item sd="0" x="1"/>
        <item t="default" sd="0"/>
      </items>
    </pivotField>
    <pivotField showAll="0"/>
    <pivotField showAll="0"/>
    <pivotField showAll="0"/>
    <pivotField showAll="0"/>
    <pivotField showAll="0" sortType="descending">
      <items count="11">
        <item x="3"/>
        <item x="6"/>
        <item x="2"/>
        <item x="4"/>
        <item x="9"/>
        <item x="7"/>
        <item x="1"/>
        <item x="5"/>
        <item x="8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6"/>
    </i>
    <i>
      <x v="7"/>
    </i>
    <i>
      <x v="8"/>
    </i>
    <i t="grand">
      <x/>
    </i>
  </colItems>
  <dataFields count="1">
    <dataField name="合計 / 金額" fld="10" baseField="2" baseItem="2" numFmtId="176"/>
  </dataFields>
  <chartFormats count="3"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8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8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9"/>
  <sheetViews>
    <sheetView tabSelected="1" workbookViewId="0"/>
  </sheetViews>
  <sheetFormatPr defaultRowHeight="13.5" x14ac:dyDescent="0.15"/>
  <cols>
    <col min="1" max="1" width="12.625" customWidth="1"/>
    <col min="2" max="2" width="11.125" customWidth="1"/>
    <col min="3" max="3" width="9.75" bestFit="1" customWidth="1"/>
    <col min="4" max="7" width="9.75" customWidth="1"/>
    <col min="8" max="8" width="10.75" customWidth="1"/>
    <col min="9" max="9" width="8.625" customWidth="1"/>
    <col min="10" max="10" width="10.5" customWidth="1"/>
    <col min="11" max="11" width="10.375" customWidth="1"/>
    <col min="12" max="12" width="9.75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5" x14ac:dyDescent="0.15">
      <c r="A4" s="11" t="s">
        <v>185</v>
      </c>
      <c r="B4" s="11" t="s">
        <v>178</v>
      </c>
    </row>
    <row r="5" spans="1:5" x14ac:dyDescent="0.15">
      <c r="A5" s="11" t="s">
        <v>176</v>
      </c>
      <c r="B5" s="13" t="s">
        <v>179</v>
      </c>
      <c r="C5" s="13" t="s">
        <v>180</v>
      </c>
      <c r="D5" s="13" t="s">
        <v>181</v>
      </c>
      <c r="E5" s="13" t="s">
        <v>177</v>
      </c>
    </row>
    <row r="6" spans="1:5" x14ac:dyDescent="0.15">
      <c r="A6" s="12" t="s">
        <v>183</v>
      </c>
      <c r="B6" s="14">
        <v>46500</v>
      </c>
      <c r="C6" s="14">
        <v>73500</v>
      </c>
      <c r="D6" s="14">
        <v>73500</v>
      </c>
      <c r="E6" s="14">
        <v>193500</v>
      </c>
    </row>
    <row r="7" spans="1:5" x14ac:dyDescent="0.15">
      <c r="A7" s="12" t="s">
        <v>184</v>
      </c>
      <c r="B7" s="14">
        <v>21000</v>
      </c>
      <c r="C7" s="14">
        <v>58500</v>
      </c>
      <c r="D7" s="14">
        <v>52500</v>
      </c>
      <c r="E7" s="14">
        <v>132000</v>
      </c>
    </row>
    <row r="8" spans="1:5" x14ac:dyDescent="0.15">
      <c r="A8" s="12" t="s">
        <v>182</v>
      </c>
      <c r="B8" s="14">
        <v>99000</v>
      </c>
      <c r="C8" s="14">
        <v>109000</v>
      </c>
      <c r="D8" s="14">
        <v>138500</v>
      </c>
      <c r="E8" s="14">
        <v>346500</v>
      </c>
    </row>
    <row r="9" spans="1:5" x14ac:dyDescent="0.15">
      <c r="A9" s="12" t="s">
        <v>177</v>
      </c>
      <c r="B9" s="14">
        <v>166500</v>
      </c>
      <c r="C9" s="14">
        <v>241000</v>
      </c>
      <c r="D9" s="14">
        <v>264500</v>
      </c>
      <c r="E9" s="14">
        <v>672000</v>
      </c>
    </row>
  </sheetData>
  <phoneticPr fontId="4"/>
  <pageMargins left="0.7" right="0.7" top="0.75" bottom="0.75" header="0.3" footer="0.3"/>
  <pageSetup paperSize="9" orientation="portrait" horizontalDpi="4294967293" vertic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>
      <selection activeCell="A2" sqref="A2"/>
    </sheetView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10001</v>
      </c>
      <c r="C2" s="1" t="s">
        <v>166</v>
      </c>
      <c r="D2" s="1" t="s">
        <v>173</v>
      </c>
      <c r="E2" s="1">
        <v>101</v>
      </c>
      <c r="F2" s="1" t="str">
        <f>IF(E2="","",VLOOKUP(E2,顧客リスト!$A$2:$B$41,2,FALSE))</f>
        <v>佐藤　美奈子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1</v>
      </c>
      <c r="K2" s="7">
        <f t="shared" ref="K2:K33" si="0">I2*J2</f>
        <v>12500</v>
      </c>
    </row>
    <row r="3" spans="1:11" x14ac:dyDescent="0.15">
      <c r="A3" s="2">
        <v>41028</v>
      </c>
      <c r="B3" s="1">
        <v>10002</v>
      </c>
      <c r="C3" s="1" t="s">
        <v>166</v>
      </c>
      <c r="D3" s="1" t="s">
        <v>171</v>
      </c>
      <c r="E3" s="1">
        <v>102</v>
      </c>
      <c r="F3" s="1" t="str">
        <f>IF(E3="","",VLOOKUP(E3,顧客リスト!$A$2:$B$41,2,FALSE))</f>
        <v>井沢　翔太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2</v>
      </c>
      <c r="K3" s="7">
        <f t="shared" si="0"/>
        <v>25000</v>
      </c>
    </row>
    <row r="4" spans="1:11" x14ac:dyDescent="0.15">
      <c r="A4" s="2">
        <v>41035</v>
      </c>
      <c r="B4" s="1">
        <v>10003</v>
      </c>
      <c r="C4" s="1" t="s">
        <v>166</v>
      </c>
      <c r="D4" s="1" t="s">
        <v>171</v>
      </c>
      <c r="E4" s="1">
        <v>103</v>
      </c>
      <c r="F4" s="1" t="str">
        <f>IF(E4="","",VLOOKUP(E4,顧客リスト!$A$2:$B$41,2,FALSE))</f>
        <v>朝日　晴彦</v>
      </c>
      <c r="G4" s="1" t="s">
        <v>126</v>
      </c>
      <c r="H4" s="1" t="str">
        <f>IF(G4="","",VLOOKUP(G4,商品リスト!$A$2:$E$11,2,FALSE))</f>
        <v>ベンジャミナ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10004</v>
      </c>
      <c r="C5" s="1" t="s">
        <v>165</v>
      </c>
      <c r="D5" s="1" t="s">
        <v>174</v>
      </c>
      <c r="E5" s="1">
        <v>104</v>
      </c>
      <c r="F5" s="1" t="str">
        <f>IF(E5="","",VLOOKUP(E5,顧客リスト!$A$2:$B$41,2,FALSE))</f>
        <v>南田　恵子</v>
      </c>
      <c r="G5" s="1" t="s">
        <v>138</v>
      </c>
      <c r="H5" s="1" t="str">
        <f>IF(G5="","",VLOOKUP(G5,商品リスト!$A$2:$E$11,2,FALSE))</f>
        <v>オーガスタ</v>
      </c>
      <c r="I5" s="7">
        <f>IF(G5="","",VLOOKUP(G5,商品リスト!$A$2:$E$11,5,FALSE))</f>
        <v>10500</v>
      </c>
      <c r="J5" s="1">
        <v>1</v>
      </c>
      <c r="K5" s="7">
        <f t="shared" si="0"/>
        <v>10500</v>
      </c>
    </row>
    <row r="6" spans="1:11" x14ac:dyDescent="0.15">
      <c r="A6" s="2">
        <v>41035</v>
      </c>
      <c r="B6" s="1">
        <v>10005</v>
      </c>
      <c r="C6" s="1" t="s">
        <v>165</v>
      </c>
      <c r="D6" s="1" t="s">
        <v>172</v>
      </c>
      <c r="E6" s="1">
        <v>105</v>
      </c>
      <c r="F6" s="1" t="str">
        <f>IF(E6="","",VLOOKUP(E6,顧客リスト!$A$2:$B$41,2,FALSE))</f>
        <v>山田　健太郎</v>
      </c>
      <c r="G6" s="1" t="s">
        <v>124</v>
      </c>
      <c r="H6" s="1" t="str">
        <f>IF(G6="","",VLOOKUP(G6,商品リスト!$A$2:$E$11,2,FALSE))</f>
        <v>幸福の木</v>
      </c>
      <c r="I6" s="7">
        <f>IF(G6="","",VLOOKUP(G6,商品リスト!$A$2:$E$11,5,FALSE))</f>
        <v>12500</v>
      </c>
      <c r="J6" s="1">
        <v>2</v>
      </c>
      <c r="K6" s="7">
        <f t="shared" si="0"/>
        <v>25000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10007</v>
      </c>
      <c r="C8" s="1" t="s">
        <v>165</v>
      </c>
      <c r="D8" s="1" t="s">
        <v>174</v>
      </c>
      <c r="E8" s="1">
        <v>107</v>
      </c>
      <c r="F8" s="1" t="str">
        <f>IF(E8="","",VLOOKUP(E8,顧客リスト!$A$2:$B$41,2,FALSE))</f>
        <v>中村　大輔</v>
      </c>
      <c r="G8" s="1" t="s">
        <v>132</v>
      </c>
      <c r="H8" s="1" t="str">
        <f>IF(G8="","",VLOOKUP(G8,商品リスト!$A$2:$E$11,2,FALSE))</f>
        <v>ゴールドクレスト</v>
      </c>
      <c r="I8" s="7">
        <f>IF(G8="","",VLOOKUP(G8,商品リスト!$A$2:$E$11,5,FALSE))</f>
        <v>12500</v>
      </c>
      <c r="J8" s="1">
        <v>1</v>
      </c>
      <c r="K8" s="7">
        <f t="shared" si="0"/>
        <v>12500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10010</v>
      </c>
      <c r="C11" s="1" t="s">
        <v>167</v>
      </c>
      <c r="D11" s="1" t="s">
        <v>169</v>
      </c>
      <c r="E11" s="1">
        <v>110</v>
      </c>
      <c r="F11" s="1" t="str">
        <f>IF(E11="","",VLOOKUP(E11,顧客リスト!$A$2:$B$41,2,FALSE))</f>
        <v>渡辺　正太郎</v>
      </c>
      <c r="G11" s="1" t="s">
        <v>128</v>
      </c>
      <c r="H11" s="1" t="str">
        <f>IF(G11="","",VLOOKUP(G11,商品リスト!$A$2:$E$11,2,FALSE))</f>
        <v>ミリオンバンブー</v>
      </c>
      <c r="I11" s="7">
        <f>IF(G11="","",VLOOKUP(G11,商品リスト!$A$2:$E$11,5,FALSE))</f>
        <v>8500</v>
      </c>
      <c r="J11" s="1">
        <v>1</v>
      </c>
      <c r="K11" s="7">
        <f t="shared" si="0"/>
        <v>8500</v>
      </c>
    </row>
    <row r="12" spans="1:11" x14ac:dyDescent="0.15">
      <c r="A12" s="2">
        <v>41049</v>
      </c>
      <c r="B12" s="1">
        <v>10011</v>
      </c>
      <c r="C12" s="1" t="s">
        <v>167</v>
      </c>
      <c r="D12" s="1" t="s">
        <v>169</v>
      </c>
      <c r="E12" s="1">
        <v>111</v>
      </c>
      <c r="F12" s="1" t="str">
        <f>IF(E12="","",VLOOKUP(E12,顧客リスト!$A$2:$B$41,2,FALSE))</f>
        <v>神田　雅彦</v>
      </c>
      <c r="G12" s="1" t="s">
        <v>130</v>
      </c>
      <c r="H12" s="1" t="str">
        <f>IF(G12="","",VLOOKUP(G12,商品リスト!$A$2:$E$11,2,FALSE))</f>
        <v>パキラ</v>
      </c>
      <c r="I12" s="7">
        <f>IF(G12="","",VLOOKUP(G12,商品リスト!$A$2:$E$11,5,FALSE))</f>
        <v>8500</v>
      </c>
      <c r="J12" s="1">
        <v>2</v>
      </c>
      <c r="K12" s="7">
        <f t="shared" si="0"/>
        <v>17000</v>
      </c>
    </row>
    <row r="13" spans="1:11" x14ac:dyDescent="0.15">
      <c r="A13" s="2">
        <v>41049</v>
      </c>
      <c r="B13" s="1">
        <v>10012</v>
      </c>
      <c r="C13" s="1" t="s">
        <v>165</v>
      </c>
      <c r="D13" s="1" t="s">
        <v>170</v>
      </c>
      <c r="E13" s="1">
        <v>112</v>
      </c>
      <c r="F13" s="1" t="str">
        <f>IF(E13="","",VLOOKUP(E13,顧客リスト!$A$2:$B$41,2,FALSE))</f>
        <v>遠藤　愛美</v>
      </c>
      <c r="G13" s="1" t="s">
        <v>128</v>
      </c>
      <c r="H13" s="1" t="str">
        <f>IF(G13="","",VLOOKUP(G13,商品リスト!$A$2:$E$11,2,FALSE))</f>
        <v>ミリオンバンブー</v>
      </c>
      <c r="I13" s="7">
        <f>IF(G13="","",VLOOKUP(G13,商品リスト!$A$2:$E$11,5,FALSE))</f>
        <v>8500</v>
      </c>
      <c r="J13" s="1">
        <v>1</v>
      </c>
      <c r="K13" s="7">
        <f t="shared" si="0"/>
        <v>8500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10014</v>
      </c>
      <c r="C15" s="1" t="s">
        <v>165</v>
      </c>
      <c r="D15" s="1" t="s">
        <v>170</v>
      </c>
      <c r="E15" s="1">
        <v>109</v>
      </c>
      <c r="F15" s="1" t="str">
        <f>IF(E15="","",VLOOKUP(E15,顧客リスト!$A$2:$B$41,2,FALSE))</f>
        <v>斉藤　修</v>
      </c>
      <c r="G15" s="1" t="s">
        <v>126</v>
      </c>
      <c r="H15" s="1" t="str">
        <f>IF(G15="","",VLOOKUP(G15,商品リスト!$A$2:$E$11,2,FALSE))</f>
        <v>ベンジャミナ</v>
      </c>
      <c r="I15" s="7">
        <f>IF(G15="","",VLOOKUP(G15,商品リスト!$A$2:$E$11,5,FALSE))</f>
        <v>12500</v>
      </c>
      <c r="J15" s="1">
        <v>1</v>
      </c>
      <c r="K15" s="7">
        <f t="shared" si="0"/>
        <v>12500</v>
      </c>
    </row>
    <row r="16" spans="1:11" x14ac:dyDescent="0.15">
      <c r="A16" s="2">
        <v>41056</v>
      </c>
      <c r="B16" s="1">
        <v>10015</v>
      </c>
      <c r="C16" s="1" t="s">
        <v>165</v>
      </c>
      <c r="D16" s="1" t="s">
        <v>170</v>
      </c>
      <c r="E16" s="1">
        <v>114</v>
      </c>
      <c r="F16" s="1" t="str">
        <f>IF(E16="","",VLOOKUP(E16,顧客リスト!$A$2:$B$41,2,FALSE))</f>
        <v>篠原　恵梨香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10016</v>
      </c>
      <c r="C17" s="1" t="s">
        <v>167</v>
      </c>
      <c r="D17" s="1" t="s">
        <v>168</v>
      </c>
      <c r="E17" s="1">
        <v>115</v>
      </c>
      <c r="F17" s="1" t="str">
        <f>IF(E17="","",VLOOKUP(E17,顧客リスト!$A$2:$B$41,2,FALSE))</f>
        <v>大下　慎</v>
      </c>
      <c r="G17" s="1" t="s">
        <v>128</v>
      </c>
      <c r="H17" s="1" t="str">
        <f>IF(G17="","",VLOOKUP(G17,商品リスト!$A$2:$E$11,2,FALSE))</f>
        <v>ミリオンバンブー</v>
      </c>
      <c r="I17" s="7">
        <f>IF(G17="","",VLOOKUP(G17,商品リスト!$A$2:$E$11,5,FALSE))</f>
        <v>8500</v>
      </c>
      <c r="J17" s="1">
        <v>1</v>
      </c>
      <c r="K17" s="7">
        <f t="shared" si="0"/>
        <v>8500</v>
      </c>
    </row>
    <row r="18" spans="1:11" x14ac:dyDescent="0.15">
      <c r="A18" s="2">
        <v>41063</v>
      </c>
      <c r="B18" s="1">
        <v>10017</v>
      </c>
      <c r="C18" s="1" t="s">
        <v>166</v>
      </c>
      <c r="D18" s="1" t="s">
        <v>173</v>
      </c>
      <c r="E18" s="1">
        <v>116</v>
      </c>
      <c r="F18" s="1" t="str">
        <f>IF(E18="","",VLOOKUP(E18,顧客リスト!$A$2:$B$41,2,FALSE))</f>
        <v>笹本　晋平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1</v>
      </c>
      <c r="K18" s="7">
        <f t="shared" si="0"/>
        <v>8500</v>
      </c>
    </row>
    <row r="19" spans="1:11" x14ac:dyDescent="0.15">
      <c r="A19" s="2">
        <v>41063</v>
      </c>
      <c r="B19" s="1">
        <v>10018</v>
      </c>
      <c r="C19" s="1" t="s">
        <v>166</v>
      </c>
      <c r="D19" s="1" t="s">
        <v>173</v>
      </c>
      <c r="E19" s="1">
        <v>117</v>
      </c>
      <c r="F19" s="1" t="str">
        <f>IF(E19="","",VLOOKUP(E19,顧客リスト!$A$2:$B$41,2,FALSE))</f>
        <v>佐々木　渉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2</v>
      </c>
      <c r="K19" s="7">
        <f t="shared" si="0"/>
        <v>17000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10024</v>
      </c>
      <c r="C25" s="1" t="s">
        <v>167</v>
      </c>
      <c r="D25" s="1" t="s">
        <v>169</v>
      </c>
      <c r="E25" s="1">
        <v>110</v>
      </c>
      <c r="F25" s="1" t="str">
        <f>IF(E25="","",VLOOKUP(E25,顧客リスト!$A$2:$B$41,2,FALSE))</f>
        <v>渡辺　正太郎</v>
      </c>
      <c r="G25" s="1" t="s">
        <v>130</v>
      </c>
      <c r="H25" s="1" t="str">
        <f>IF(G25="","",VLOOKUP(G25,商品リスト!$A$2:$E$11,2,FALSE))</f>
        <v>パキラ</v>
      </c>
      <c r="I25" s="7">
        <f>IF(G25="","",VLOOKUP(G25,商品リスト!$A$2:$E$11,5,FALSE))</f>
        <v>8500</v>
      </c>
      <c r="J25" s="1">
        <v>1</v>
      </c>
      <c r="K25" s="7">
        <f t="shared" si="0"/>
        <v>8500</v>
      </c>
    </row>
    <row r="26" spans="1:11" x14ac:dyDescent="0.15">
      <c r="A26" s="2">
        <v>41077</v>
      </c>
      <c r="B26" s="1">
        <v>10025</v>
      </c>
      <c r="C26" s="1" t="s">
        <v>165</v>
      </c>
      <c r="D26" s="1" t="s">
        <v>172</v>
      </c>
      <c r="E26" s="1">
        <v>121</v>
      </c>
      <c r="F26" s="1" t="str">
        <f>IF(E26="","",VLOOKUP(E26,顧客リスト!$A$2:$B$41,2,FALSE))</f>
        <v>長瀬　裕子</v>
      </c>
      <c r="G26" s="1" t="s">
        <v>124</v>
      </c>
      <c r="H26" s="1" t="str">
        <f>IF(G26="","",VLOOKUP(G26,商品リスト!$A$2:$E$11,2,FALSE))</f>
        <v>幸福の木</v>
      </c>
      <c r="I26" s="7">
        <f>IF(G26="","",VLOOKUP(G26,商品リスト!$A$2:$E$11,5,FALSE))</f>
        <v>12500</v>
      </c>
      <c r="J26" s="1">
        <v>1</v>
      </c>
      <c r="K26" s="7">
        <f t="shared" si="0"/>
        <v>12500</v>
      </c>
    </row>
    <row r="27" spans="1:11" x14ac:dyDescent="0.15">
      <c r="A27" s="2">
        <v>41077</v>
      </c>
      <c r="B27" s="1">
        <v>10026</v>
      </c>
      <c r="C27" s="1" t="s">
        <v>167</v>
      </c>
      <c r="D27" s="1" t="s">
        <v>169</v>
      </c>
      <c r="E27" s="1">
        <v>122</v>
      </c>
      <c r="F27" s="1" t="str">
        <f>IF(E27="","",VLOOKUP(E27,顧客リスト!$A$2:$B$41,2,FALSE))</f>
        <v>田中　和美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10027</v>
      </c>
      <c r="C28" s="1" t="s">
        <v>165</v>
      </c>
      <c r="D28" s="1" t="s">
        <v>172</v>
      </c>
      <c r="E28" s="1">
        <v>105</v>
      </c>
      <c r="F28" s="1" t="str">
        <f>IF(E28="","",VLOOKUP(E28,顧客リスト!$A$2:$B$41,2,FALSE))</f>
        <v>山田　健太郎</v>
      </c>
      <c r="G28" s="1" t="s">
        <v>134</v>
      </c>
      <c r="H28" s="1" t="str">
        <f>IF(G28="","",VLOOKUP(G28,商品リスト!$A$2:$E$11,2,FALSE))</f>
        <v>アレカヤシ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10029</v>
      </c>
      <c r="C30" s="1" t="s">
        <v>165</v>
      </c>
      <c r="D30" s="1" t="s">
        <v>170</v>
      </c>
      <c r="E30" s="1">
        <v>124</v>
      </c>
      <c r="F30" s="1" t="str">
        <f>IF(E30="","",VLOOKUP(E30,顧客リスト!$A$2:$B$41,2,FALSE))</f>
        <v>安藤　明子</v>
      </c>
      <c r="G30" s="1" t="s">
        <v>130</v>
      </c>
      <c r="H30" s="1" t="str">
        <f>IF(G30="","",VLOOKUP(G30,商品リスト!$A$2:$E$11,2,FALSE))</f>
        <v>パキラ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10031</v>
      </c>
      <c r="C32" s="1" t="s">
        <v>165</v>
      </c>
      <c r="D32" s="1" t="s">
        <v>172</v>
      </c>
      <c r="E32" s="1">
        <v>126</v>
      </c>
      <c r="F32" s="1" t="str">
        <f>IF(E32="","",VLOOKUP(E32,顧客リスト!$A$2:$B$41,2,FALSE))</f>
        <v>和田　一雄</v>
      </c>
      <c r="G32" s="1" t="s">
        <v>126</v>
      </c>
      <c r="H32" s="1" t="str">
        <f>IF(G32="","",VLOOKUP(G32,商品リスト!$A$2:$E$11,2,FALSE))</f>
        <v>ベンジャミナ</v>
      </c>
      <c r="I32" s="7">
        <f>IF(G32="","",VLOOKUP(G32,商品リスト!$A$2:$E$11,5,FALSE))</f>
        <v>12500</v>
      </c>
      <c r="J32" s="1">
        <v>1</v>
      </c>
      <c r="K32" s="7">
        <f t="shared" si="0"/>
        <v>12500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10033</v>
      </c>
      <c r="C34" s="1" t="s">
        <v>166</v>
      </c>
      <c r="D34" s="1" t="s">
        <v>171</v>
      </c>
      <c r="E34" s="1">
        <v>128</v>
      </c>
      <c r="F34" s="1" t="str">
        <f>IF(E34="","",VLOOKUP(E34,顧客リスト!$A$2:$B$41,2,FALSE))</f>
        <v>高橋　涼子</v>
      </c>
      <c r="G34" s="1" t="s">
        <v>140</v>
      </c>
      <c r="H34" s="1" t="str">
        <f>IF(G34="","",VLOOKUP(G34,商品リスト!$A$2:$E$11,2,FALSE))</f>
        <v>アーモンドの木</v>
      </c>
      <c r="I34" s="7">
        <f>IF(G34="","",VLOOKUP(G34,商品リスト!$A$2:$E$11,5,FALSE))</f>
        <v>10500</v>
      </c>
      <c r="J34" s="1">
        <v>2</v>
      </c>
      <c r="K34" s="7">
        <f t="shared" ref="K34:K65" si="1">I34*J34</f>
        <v>21000</v>
      </c>
    </row>
    <row r="35" spans="1:11" x14ac:dyDescent="0.15">
      <c r="A35" s="2">
        <v>41091</v>
      </c>
      <c r="B35" s="1">
        <v>10034</v>
      </c>
      <c r="C35" s="1" t="s">
        <v>167</v>
      </c>
      <c r="D35" s="1" t="s">
        <v>169</v>
      </c>
      <c r="E35" s="1">
        <v>122</v>
      </c>
      <c r="F35" s="1" t="str">
        <f>IF(E35="","",VLOOKUP(E35,顧客リスト!$A$2:$B$41,2,FALSE))</f>
        <v>田中　和美</v>
      </c>
      <c r="G35" s="1" t="s">
        <v>132</v>
      </c>
      <c r="H35" s="1" t="str">
        <f>IF(G35="","",VLOOKUP(G35,商品リスト!$A$2:$E$11,2,FALSE))</f>
        <v>ゴールドクレスト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10037</v>
      </c>
      <c r="C38" s="1" t="s">
        <v>165</v>
      </c>
      <c r="D38" s="1" t="s">
        <v>174</v>
      </c>
      <c r="E38" s="1">
        <v>129</v>
      </c>
      <c r="F38" s="1" t="str">
        <f>IF(E38="","",VLOOKUP(E38,顧客リスト!$A$2:$B$41,2,FALSE))</f>
        <v>田代　健二</v>
      </c>
      <c r="G38" s="1" t="s">
        <v>126</v>
      </c>
      <c r="H38" s="1" t="str">
        <f>IF(G38="","",VLOOKUP(G38,商品リスト!$A$2:$E$11,2,FALSE))</f>
        <v>ベンジャミナ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10038</v>
      </c>
      <c r="C39" s="1" t="s">
        <v>166</v>
      </c>
      <c r="D39" s="1" t="s">
        <v>173</v>
      </c>
      <c r="E39" s="1">
        <v>130</v>
      </c>
      <c r="F39" s="1" t="str">
        <f>IF(E39="","",VLOOKUP(E39,顧客リスト!$A$2:$B$41,2,FALSE))</f>
        <v>谷原　沙希</v>
      </c>
      <c r="G39" s="1" t="s">
        <v>124</v>
      </c>
      <c r="H39" s="1" t="str">
        <f>IF(G39="","",VLOOKUP(G39,商品リスト!$A$2:$E$11,2,FALSE))</f>
        <v>幸福の木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10039</v>
      </c>
      <c r="C40" s="1" t="s">
        <v>165</v>
      </c>
      <c r="D40" s="1" t="s">
        <v>174</v>
      </c>
      <c r="E40" s="1">
        <v>104</v>
      </c>
      <c r="F40" s="1" t="str">
        <f>IF(E40="","",VLOOKUP(E40,顧客リスト!$A$2:$B$41,2,FALSE))</f>
        <v>南田　恵子</v>
      </c>
      <c r="G40" s="1" t="s">
        <v>126</v>
      </c>
      <c r="H40" s="1" t="str">
        <f>IF(G40="","",VLOOKUP(G40,商品リスト!$A$2:$E$11,2,FALSE))</f>
        <v>ベンジャミナ</v>
      </c>
      <c r="I40" s="7">
        <f>IF(G40="","",VLOOKUP(G40,商品リスト!$A$2:$E$11,5,FALSE))</f>
        <v>12500</v>
      </c>
      <c r="J40" s="1">
        <v>2</v>
      </c>
      <c r="K40" s="7">
        <f t="shared" si="1"/>
        <v>25000</v>
      </c>
    </row>
    <row r="41" spans="1:11" x14ac:dyDescent="0.15">
      <c r="A41" s="2">
        <v>41105</v>
      </c>
      <c r="B41" s="1">
        <v>10040</v>
      </c>
      <c r="C41" s="1" t="s">
        <v>166</v>
      </c>
      <c r="D41" s="1" t="s">
        <v>173</v>
      </c>
      <c r="E41" s="1">
        <v>106</v>
      </c>
      <c r="F41" s="1" t="str">
        <f>IF(E41="","",VLOOKUP(E41,顧客リスト!$A$2:$B$41,2,FALSE))</f>
        <v>飯島　直哉</v>
      </c>
      <c r="G41" s="1" t="s">
        <v>124</v>
      </c>
      <c r="H41" s="1" t="str">
        <f>IF(G41="","",VLOOKUP(G41,商品リスト!$A$2:$E$11,2,FALSE))</f>
        <v>幸福の木</v>
      </c>
      <c r="I41" s="7">
        <f>IF(G41="","",VLOOKUP(G41,商品リスト!$A$2:$E$11,5,FALSE))</f>
        <v>12500</v>
      </c>
      <c r="J41" s="1">
        <v>1</v>
      </c>
      <c r="K41" s="7">
        <f t="shared" si="1"/>
        <v>12500</v>
      </c>
    </row>
    <row r="42" spans="1:11" x14ac:dyDescent="0.15">
      <c r="A42" s="2">
        <v>41105</v>
      </c>
      <c r="B42" s="1">
        <v>10041</v>
      </c>
      <c r="C42" s="1" t="s">
        <v>167</v>
      </c>
      <c r="D42" s="1" t="s">
        <v>169</v>
      </c>
      <c r="E42" s="1">
        <v>111</v>
      </c>
      <c r="F42" s="1" t="str">
        <f>IF(E42="","",VLOOKUP(E42,顧客リスト!$A$2:$B$41,2,FALSE))</f>
        <v>神田　雅彦</v>
      </c>
      <c r="G42" s="1" t="s">
        <v>128</v>
      </c>
      <c r="H42" s="1" t="str">
        <f>IF(G42="","",VLOOKUP(G42,商品リスト!$A$2:$E$11,2,FALSE))</f>
        <v>ミリオンバンブー</v>
      </c>
      <c r="I42" s="7">
        <f>IF(G42="","",VLOOKUP(G42,商品リスト!$A$2:$E$11,5,FALSE))</f>
        <v>8500</v>
      </c>
      <c r="J42" s="1">
        <v>1</v>
      </c>
      <c r="K42" s="7">
        <f t="shared" si="1"/>
        <v>8500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10043</v>
      </c>
      <c r="C44" s="1" t="s">
        <v>166</v>
      </c>
      <c r="D44" s="1" t="s">
        <v>173</v>
      </c>
      <c r="E44" s="1">
        <v>101</v>
      </c>
      <c r="F44" s="1" t="str">
        <f>IF(E44="","",VLOOKUP(E44,顧客リスト!$A$2:$B$41,2,FALSE))</f>
        <v>佐藤　美奈子</v>
      </c>
      <c r="G44" s="1" t="s">
        <v>126</v>
      </c>
      <c r="H44" s="1" t="str">
        <f>IF(G44="","",VLOOKUP(G44,商品リスト!$A$2:$E$11,2,FALSE))</f>
        <v>ベンジャミナ</v>
      </c>
      <c r="I44" s="7">
        <f>IF(G44="","",VLOOKUP(G44,商品リスト!$A$2:$E$11,5,FALSE))</f>
        <v>12500</v>
      </c>
      <c r="J44" s="1">
        <v>1</v>
      </c>
      <c r="K44" s="7">
        <f t="shared" si="1"/>
        <v>12500</v>
      </c>
    </row>
    <row r="45" spans="1:11" x14ac:dyDescent="0.15">
      <c r="A45" s="2">
        <v>41119</v>
      </c>
      <c r="B45" s="1">
        <v>10044</v>
      </c>
      <c r="C45" s="1" t="s">
        <v>166</v>
      </c>
      <c r="D45" s="1" t="s">
        <v>173</v>
      </c>
      <c r="E45" s="1">
        <v>106</v>
      </c>
      <c r="F45" s="1" t="str">
        <f>IF(E45="","",VLOOKUP(E45,顧客リスト!$A$2:$B$41,2,FALSE))</f>
        <v>飯島　直哉</v>
      </c>
      <c r="G45" s="1" t="s">
        <v>136</v>
      </c>
      <c r="H45" s="1" t="str">
        <f>IF(G45="","",VLOOKUP(G45,商品リスト!$A$2:$E$11,2,FALSE))</f>
        <v>モンステラ</v>
      </c>
      <c r="I45" s="7">
        <f>IF(G45="","",VLOOKUP(G45,商品リスト!$A$2:$E$11,5,FALSE))</f>
        <v>6500</v>
      </c>
      <c r="J45" s="1">
        <v>1</v>
      </c>
      <c r="K45" s="7">
        <f t="shared" si="1"/>
        <v>6500</v>
      </c>
    </row>
    <row r="46" spans="1:11" x14ac:dyDescent="0.15">
      <c r="A46" s="2">
        <v>41119</v>
      </c>
      <c r="B46" s="1">
        <v>10045</v>
      </c>
      <c r="C46" s="1" t="s">
        <v>165</v>
      </c>
      <c r="D46" s="1" t="s">
        <v>170</v>
      </c>
      <c r="E46" s="1">
        <v>112</v>
      </c>
      <c r="F46" s="1" t="str">
        <f>IF(E46="","",VLOOKUP(E46,顧客リスト!$A$2:$B$41,2,FALSE))</f>
        <v>遠藤　愛美</v>
      </c>
      <c r="G46" s="1" t="s">
        <v>128</v>
      </c>
      <c r="H46" s="1" t="str">
        <f>IF(G46="","",VLOOKUP(G46,商品リスト!$A$2:$E$11,2,FALSE))</f>
        <v>ミリオンバンブー</v>
      </c>
      <c r="I46" s="7">
        <f>IF(G46="","",VLOOKUP(G46,商品リスト!$A$2:$E$11,5,FALSE))</f>
        <v>8500</v>
      </c>
      <c r="J46" s="1">
        <v>1</v>
      </c>
      <c r="K46" s="7">
        <f t="shared" si="1"/>
        <v>8500</v>
      </c>
    </row>
    <row r="47" spans="1:11" x14ac:dyDescent="0.15">
      <c r="A47" s="2">
        <v>41119</v>
      </c>
      <c r="B47" s="1">
        <v>10046</v>
      </c>
      <c r="C47" s="1" t="s">
        <v>165</v>
      </c>
      <c r="D47" s="1" t="s">
        <v>172</v>
      </c>
      <c r="E47" s="1">
        <v>132</v>
      </c>
      <c r="F47" s="1" t="str">
        <f>IF(E47="","",VLOOKUP(E47,顧客リスト!$A$2:$B$41,2,FALSE))</f>
        <v>新井　純哉</v>
      </c>
      <c r="G47" s="1" t="s">
        <v>126</v>
      </c>
      <c r="H47" s="1" t="str">
        <f>IF(G47="","",VLOOKUP(G47,商品リスト!$A$2:$E$11,2,FALSE))</f>
        <v>ベンジャミナ</v>
      </c>
      <c r="I47" s="7">
        <f>IF(G47="","",VLOOKUP(G47,商品リスト!$A$2:$E$11,5,FALSE))</f>
        <v>12500</v>
      </c>
      <c r="J47" s="1">
        <v>2</v>
      </c>
      <c r="K47" s="7">
        <f t="shared" si="1"/>
        <v>25000</v>
      </c>
    </row>
    <row r="48" spans="1:11" x14ac:dyDescent="0.15">
      <c r="A48" s="2">
        <v>41119</v>
      </c>
      <c r="B48" s="1">
        <v>10047</v>
      </c>
      <c r="C48" s="1" t="s">
        <v>167</v>
      </c>
      <c r="D48" s="1" t="s">
        <v>168</v>
      </c>
      <c r="E48" s="1">
        <v>115</v>
      </c>
      <c r="F48" s="1" t="str">
        <f>IF(E48="","",VLOOKUP(E48,顧客リスト!$A$2:$B$41,2,FALSE))</f>
        <v>大下　慎</v>
      </c>
      <c r="G48" s="1" t="s">
        <v>132</v>
      </c>
      <c r="H48" s="1" t="str">
        <f>IF(G48="","",VLOOKUP(G48,商品リスト!$A$2:$E$11,2,FALSE))</f>
        <v>ゴールドクレスト</v>
      </c>
      <c r="I48" s="7">
        <f>IF(G48="","",VLOOKUP(G48,商品リスト!$A$2:$E$11,5,FALSE))</f>
        <v>12500</v>
      </c>
      <c r="J48" s="1">
        <v>1</v>
      </c>
      <c r="K48" s="7">
        <f t="shared" si="1"/>
        <v>12500</v>
      </c>
    </row>
    <row r="49" spans="1:11" x14ac:dyDescent="0.15">
      <c r="A49" s="2">
        <v>41126</v>
      </c>
      <c r="B49" s="1">
        <v>10048</v>
      </c>
      <c r="C49" s="1" t="s">
        <v>166</v>
      </c>
      <c r="D49" s="1" t="s">
        <v>171</v>
      </c>
      <c r="E49" s="1">
        <v>103</v>
      </c>
      <c r="F49" s="1" t="str">
        <f>IF(E49="","",VLOOKUP(E49,顧客リスト!$A$2:$B$41,2,FALSE))</f>
        <v>朝日　晴彦</v>
      </c>
      <c r="G49" s="1" t="s">
        <v>138</v>
      </c>
      <c r="H49" s="1" t="str">
        <f>IF(G49="","",VLOOKUP(G49,商品リスト!$A$2:$E$11,2,FALSE))</f>
        <v>オーガスタ</v>
      </c>
      <c r="I49" s="7">
        <f>IF(G49="","",VLOOKUP(G49,商品リスト!$A$2:$E$11,5,FALSE))</f>
        <v>10500</v>
      </c>
      <c r="J49" s="1">
        <v>1</v>
      </c>
      <c r="K49" s="7">
        <f t="shared" si="1"/>
        <v>10500</v>
      </c>
    </row>
    <row r="50" spans="1:11" x14ac:dyDescent="0.15">
      <c r="A50" s="2">
        <v>41126</v>
      </c>
      <c r="B50" s="1">
        <v>10049</v>
      </c>
      <c r="C50" s="1" t="s">
        <v>165</v>
      </c>
      <c r="D50" s="1" t="s">
        <v>174</v>
      </c>
      <c r="E50" s="1">
        <v>104</v>
      </c>
      <c r="F50" s="1" t="str">
        <f>IF(E50="","",VLOOKUP(E50,顧客リスト!$A$2:$B$41,2,FALSE))</f>
        <v>南田　恵子</v>
      </c>
      <c r="G50" s="1" t="s">
        <v>140</v>
      </c>
      <c r="H50" s="1" t="str">
        <f>IF(G50="","",VLOOKUP(G50,商品リスト!$A$2:$E$11,2,FALSE))</f>
        <v>アーモンドの木</v>
      </c>
      <c r="I50" s="7">
        <f>IF(G50="","",VLOOKUP(G50,商品リスト!$A$2:$E$11,5,FALSE))</f>
        <v>10500</v>
      </c>
      <c r="J50" s="1">
        <v>1</v>
      </c>
      <c r="K50" s="7">
        <f t="shared" si="1"/>
        <v>10500</v>
      </c>
    </row>
    <row r="51" spans="1:11" x14ac:dyDescent="0.15">
      <c r="A51" s="2">
        <v>41126</v>
      </c>
      <c r="B51" s="1">
        <v>10050</v>
      </c>
      <c r="C51" s="1" t="s">
        <v>165</v>
      </c>
      <c r="D51" s="1" t="s">
        <v>170</v>
      </c>
      <c r="E51" s="1">
        <v>112</v>
      </c>
      <c r="F51" s="1" t="str">
        <f>IF(E51="","",VLOOKUP(E51,顧客リスト!$A$2:$B$41,2,FALSE))</f>
        <v>遠藤　愛美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10051</v>
      </c>
      <c r="C52" s="1" t="s">
        <v>166</v>
      </c>
      <c r="D52" s="1" t="s">
        <v>173</v>
      </c>
      <c r="E52" s="1">
        <v>133</v>
      </c>
      <c r="F52" s="1" t="str">
        <f>IF(E52="","",VLOOKUP(E52,顧客リスト!$A$2:$B$41,2,FALSE))</f>
        <v>吉田　美代子</v>
      </c>
      <c r="G52" s="1" t="s">
        <v>130</v>
      </c>
      <c r="H52" s="1" t="str">
        <f>IF(G52="","",VLOOKUP(G52,商品リスト!$A$2:$E$11,2,FALSE))</f>
        <v>パキラ</v>
      </c>
      <c r="I52" s="7">
        <f>IF(G52="","",VLOOKUP(G52,商品リスト!$A$2:$E$11,5,FALSE))</f>
        <v>8500</v>
      </c>
      <c r="J52" s="1">
        <v>1</v>
      </c>
      <c r="K52" s="7">
        <f t="shared" si="1"/>
        <v>8500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10053</v>
      </c>
      <c r="C54" s="1" t="s">
        <v>165</v>
      </c>
      <c r="D54" s="1" t="s">
        <v>172</v>
      </c>
      <c r="E54" s="1">
        <v>132</v>
      </c>
      <c r="F54" s="1" t="str">
        <f>IF(E54="","",VLOOKUP(E54,顧客リスト!$A$2:$B$41,2,FALSE))</f>
        <v>新井　純哉</v>
      </c>
      <c r="G54" s="1" t="s">
        <v>124</v>
      </c>
      <c r="H54" s="1" t="str">
        <f>IF(G54="","",VLOOKUP(G54,商品リスト!$A$2:$E$11,2,FALSE))</f>
        <v>幸福の木</v>
      </c>
      <c r="I54" s="7">
        <f>IF(G54="","",VLOOKUP(G54,商品リスト!$A$2:$E$11,5,FALSE))</f>
        <v>12500</v>
      </c>
      <c r="J54" s="1">
        <v>1</v>
      </c>
      <c r="K54" s="7">
        <f t="shared" si="1"/>
        <v>12500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10055</v>
      </c>
      <c r="C56" s="1" t="s">
        <v>165</v>
      </c>
      <c r="D56" s="1" t="s">
        <v>174</v>
      </c>
      <c r="E56" s="1">
        <v>107</v>
      </c>
      <c r="F56" s="1" t="str">
        <f>IF(E56="","",VLOOKUP(E56,顧客リスト!$A$2:$B$41,2,FALSE))</f>
        <v>中村　大輔</v>
      </c>
      <c r="G56" s="1" t="s">
        <v>128</v>
      </c>
      <c r="H56" s="1" t="str">
        <f>IF(G56="","",VLOOKUP(G56,商品リスト!$A$2:$E$11,2,FALSE))</f>
        <v>ミリオンバンブー</v>
      </c>
      <c r="I56" s="7">
        <f>IF(G56="","",VLOOKUP(G56,商品リスト!$A$2:$E$11,5,FALSE))</f>
        <v>8500</v>
      </c>
      <c r="J56" s="1">
        <v>2</v>
      </c>
      <c r="K56" s="7">
        <f t="shared" si="1"/>
        <v>17000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10057</v>
      </c>
      <c r="C58" s="1" t="s">
        <v>166</v>
      </c>
      <c r="D58" s="1" t="s">
        <v>173</v>
      </c>
      <c r="E58" s="1">
        <v>135</v>
      </c>
      <c r="F58" s="1" t="str">
        <f>IF(E58="","",VLOOKUP(E58,顧客リスト!$A$2:$B$41,2,FALSE))</f>
        <v>小林　浩哉</v>
      </c>
      <c r="G58" s="1" t="s">
        <v>140</v>
      </c>
      <c r="H58" s="1" t="str">
        <f>IF(G58="","",VLOOKUP(G58,商品リスト!$A$2:$E$11,2,FALSE))</f>
        <v>アーモンドの木</v>
      </c>
      <c r="I58" s="7">
        <f>IF(G58="","",VLOOKUP(G58,商品リスト!$A$2:$E$11,5,FALSE))</f>
        <v>10500</v>
      </c>
      <c r="J58" s="1">
        <v>1</v>
      </c>
      <c r="K58" s="7">
        <f t="shared" si="1"/>
        <v>10500</v>
      </c>
    </row>
    <row r="59" spans="1:11" x14ac:dyDescent="0.15">
      <c r="A59" s="2">
        <v>41133</v>
      </c>
      <c r="B59" s="1">
        <v>10058</v>
      </c>
      <c r="C59" s="1" t="s">
        <v>166</v>
      </c>
      <c r="D59" s="1" t="s">
        <v>173</v>
      </c>
      <c r="E59" s="1">
        <v>136</v>
      </c>
      <c r="F59" s="1" t="str">
        <f>IF(E59="","",VLOOKUP(E59,顧客リスト!$A$2:$B$41,2,FALSE))</f>
        <v>木島　弥生</v>
      </c>
      <c r="G59" s="1" t="s">
        <v>124</v>
      </c>
      <c r="H59" s="1" t="str">
        <f>IF(G59="","",VLOOKUP(G59,商品リスト!$A$2:$E$11,2,FALSE))</f>
        <v>幸福の木</v>
      </c>
      <c r="I59" s="7">
        <f>IF(G59="","",VLOOKUP(G59,商品リスト!$A$2:$E$11,5,FALSE))</f>
        <v>12500</v>
      </c>
      <c r="J59" s="1">
        <v>1</v>
      </c>
      <c r="K59" s="7">
        <f t="shared" si="1"/>
        <v>12500</v>
      </c>
    </row>
    <row r="60" spans="1:11" x14ac:dyDescent="0.15">
      <c r="A60" s="2">
        <v>41133</v>
      </c>
      <c r="B60" s="1">
        <v>10059</v>
      </c>
      <c r="C60" s="1" t="s">
        <v>167</v>
      </c>
      <c r="D60" s="1" t="s">
        <v>168</v>
      </c>
      <c r="E60" s="1">
        <v>127</v>
      </c>
      <c r="F60" s="1" t="str">
        <f>IF(E60="","",VLOOKUP(E60,顧客リスト!$A$2:$B$41,2,FALSE))</f>
        <v>下田　誠</v>
      </c>
      <c r="G60" s="1" t="s">
        <v>138</v>
      </c>
      <c r="H60" s="1" t="str">
        <f>IF(G60="","",VLOOKUP(G60,商品リスト!$A$2:$E$11,2,FALSE))</f>
        <v>オーガスタ</v>
      </c>
      <c r="I60" s="7">
        <f>IF(G60="","",VLOOKUP(G60,商品リスト!$A$2:$E$11,5,FALSE))</f>
        <v>10500</v>
      </c>
      <c r="J60" s="1">
        <v>1</v>
      </c>
      <c r="K60" s="7">
        <f t="shared" si="1"/>
        <v>10500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10061</v>
      </c>
      <c r="C62" s="1" t="s">
        <v>165</v>
      </c>
      <c r="D62" s="1" t="s">
        <v>170</v>
      </c>
      <c r="E62" s="1">
        <v>137</v>
      </c>
      <c r="F62" s="1" t="str">
        <f>IF(E62="","",VLOOKUP(E62,顧客リスト!$A$2:$B$41,2,FALSE))</f>
        <v>田原　隆弘</v>
      </c>
      <c r="G62" s="1" t="s">
        <v>128</v>
      </c>
      <c r="H62" s="1" t="str">
        <f>IF(G62="","",VLOOKUP(G62,商品リスト!$A$2:$E$11,2,FALSE))</f>
        <v>ミリオンバンブー</v>
      </c>
      <c r="I62" s="7">
        <f>IF(G62="","",VLOOKUP(G62,商品リスト!$A$2:$E$11,5,FALSE))</f>
        <v>8500</v>
      </c>
      <c r="J62" s="1">
        <v>1</v>
      </c>
      <c r="K62" s="7">
        <f t="shared" si="1"/>
        <v>8500</v>
      </c>
    </row>
    <row r="63" spans="1:11" x14ac:dyDescent="0.15">
      <c r="A63" s="2">
        <v>41140</v>
      </c>
      <c r="B63" s="1">
        <v>10062</v>
      </c>
      <c r="C63" s="1" t="s">
        <v>167</v>
      </c>
      <c r="D63" s="1" t="s">
        <v>169</v>
      </c>
      <c r="E63" s="1">
        <v>138</v>
      </c>
      <c r="F63" s="1" t="str">
        <f>IF(E63="","",VLOOKUP(E63,顧客リスト!$A$2:$B$41,2,FALSE))</f>
        <v>上島　久美</v>
      </c>
      <c r="G63" s="1" t="s">
        <v>126</v>
      </c>
      <c r="H63" s="1" t="str">
        <f>IF(G63="","",VLOOKUP(G63,商品リスト!$A$2:$E$11,2,FALSE))</f>
        <v>ベンジャミナ</v>
      </c>
      <c r="I63" s="7">
        <f>IF(G63="","",VLOOKUP(G63,商品リスト!$A$2:$E$11,5,FALSE))</f>
        <v>12500</v>
      </c>
      <c r="J63" s="1">
        <v>2</v>
      </c>
      <c r="K63" s="7">
        <f t="shared" si="1"/>
        <v>25000</v>
      </c>
    </row>
    <row r="64" spans="1:11" x14ac:dyDescent="0.15">
      <c r="A64" s="2">
        <v>41140</v>
      </c>
      <c r="B64" s="1">
        <v>10063</v>
      </c>
      <c r="C64" s="1" t="s">
        <v>166</v>
      </c>
      <c r="D64" s="1" t="s">
        <v>171</v>
      </c>
      <c r="E64" s="1">
        <v>128</v>
      </c>
      <c r="F64" s="1" t="str">
        <f>IF(E64="","",VLOOKUP(E64,顧客リスト!$A$2:$B$41,2,FALSE))</f>
        <v>高橋　涼子</v>
      </c>
      <c r="G64" s="1" t="s">
        <v>132</v>
      </c>
      <c r="H64" s="1" t="str">
        <f>IF(G64="","",VLOOKUP(G64,商品リスト!$A$2:$E$11,2,FALSE))</f>
        <v>ゴールドクレスト</v>
      </c>
      <c r="I64" s="7">
        <f>IF(G64="","",VLOOKUP(G64,商品リスト!$A$2:$E$11,5,FALSE))</f>
        <v>12500</v>
      </c>
      <c r="J64" s="1">
        <v>1</v>
      </c>
      <c r="K64" s="7">
        <f t="shared" si="1"/>
        <v>12500</v>
      </c>
    </row>
    <row r="65" spans="1:11" x14ac:dyDescent="0.15">
      <c r="A65" s="2">
        <v>41147</v>
      </c>
      <c r="B65" s="1">
        <v>10064</v>
      </c>
      <c r="C65" s="1" t="s">
        <v>165</v>
      </c>
      <c r="D65" s="1" t="s">
        <v>174</v>
      </c>
      <c r="E65" s="1">
        <v>113</v>
      </c>
      <c r="F65" s="1" t="str">
        <f>IF(E65="","",VLOOKUP(E65,顧客リスト!$A$2:$B$41,2,FALSE))</f>
        <v>内田　慶次郎</v>
      </c>
      <c r="G65" s="1" t="s">
        <v>124</v>
      </c>
      <c r="H65" s="1" t="str">
        <f>IF(G65="","",VLOOKUP(G65,商品リスト!$A$2:$E$11,2,FALSE))</f>
        <v>幸福の木</v>
      </c>
      <c r="I65" s="7">
        <f>IF(G65="","",VLOOKUP(G65,商品リスト!$A$2:$E$11,5,FALSE))</f>
        <v>12500</v>
      </c>
      <c r="J65" s="1">
        <v>1</v>
      </c>
      <c r="K65" s="7">
        <f t="shared" si="1"/>
        <v>12500</v>
      </c>
    </row>
    <row r="66" spans="1:11" x14ac:dyDescent="0.15">
      <c r="A66" s="2">
        <v>41147</v>
      </c>
      <c r="B66" s="1">
        <v>10065</v>
      </c>
      <c r="C66" s="1" t="s">
        <v>167</v>
      </c>
      <c r="D66" s="1" t="s">
        <v>168</v>
      </c>
      <c r="E66" s="1">
        <v>115</v>
      </c>
      <c r="F66" s="1" t="str">
        <f>IF(E66="","",VLOOKUP(E66,顧客リスト!$A$2:$B$41,2,FALSE))</f>
        <v>大下　慎</v>
      </c>
      <c r="G66" s="1" t="s">
        <v>142</v>
      </c>
      <c r="H66" s="1" t="str">
        <f>IF(G66="","",VLOOKUP(G66,商品リスト!$A$2:$E$11,2,FALSE))</f>
        <v>ソテツ</v>
      </c>
      <c r="I66" s="7">
        <f>IF(G66="","",VLOOKUP(G66,商品リスト!$A$2:$E$11,5,FALSE))</f>
        <v>10500</v>
      </c>
      <c r="J66" s="1">
        <v>1</v>
      </c>
      <c r="K66" s="7">
        <f t="shared" ref="K66:K71" si="2">I66*J66</f>
        <v>10500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10067</v>
      </c>
      <c r="C68" s="1" t="s">
        <v>165</v>
      </c>
      <c r="D68" s="1" t="s">
        <v>170</v>
      </c>
      <c r="E68" s="1">
        <v>140</v>
      </c>
      <c r="F68" s="1" t="str">
        <f>IF(E68="","",VLOOKUP(E68,顧客リスト!$A$2:$B$41,2,FALSE))</f>
        <v>福井　典子</v>
      </c>
      <c r="G68" s="1" t="s">
        <v>175</v>
      </c>
      <c r="H68" s="1" t="str">
        <f>IF(G68="","",VLOOKUP(G68,商品リスト!$A$2:$E$11,2,FALSE))</f>
        <v>幸福の木</v>
      </c>
      <c r="I68" s="7">
        <f>IF(G68="","",VLOOKUP(G68,商品リスト!$A$2:$E$11,5,FALSE))</f>
        <v>12500</v>
      </c>
      <c r="J68" s="1">
        <v>1</v>
      </c>
      <c r="K68" s="7">
        <f t="shared" si="2"/>
        <v>12500</v>
      </c>
    </row>
    <row r="69" spans="1:11" x14ac:dyDescent="0.15">
      <c r="A69" s="2">
        <v>41147</v>
      </c>
      <c r="B69" s="1">
        <v>10068</v>
      </c>
      <c r="C69" s="1" t="s">
        <v>165</v>
      </c>
      <c r="D69" s="1" t="s">
        <v>172</v>
      </c>
      <c r="E69" s="1">
        <v>132</v>
      </c>
      <c r="F69" s="1" t="str">
        <f>IF(E69="","",VLOOKUP(E69,顧客リスト!$A$2:$B$41,2,FALSE))</f>
        <v>新井　純哉</v>
      </c>
      <c r="G69" s="1" t="s">
        <v>130</v>
      </c>
      <c r="H69" s="1" t="str">
        <f>IF(G69="","",VLOOKUP(G69,商品リスト!$A$2:$E$11,2,FALSE))</f>
        <v>パキラ</v>
      </c>
      <c r="I69" s="7">
        <f>IF(G69="","",VLOOKUP(G69,商品リスト!$A$2:$E$11,5,FALSE))</f>
        <v>8500</v>
      </c>
      <c r="J69" s="1">
        <v>1</v>
      </c>
      <c r="K69" s="7">
        <f t="shared" si="2"/>
        <v>8500</v>
      </c>
    </row>
    <row r="70" spans="1:11" x14ac:dyDescent="0.15">
      <c r="A70" s="2">
        <v>41147</v>
      </c>
      <c r="B70" s="1">
        <v>10069</v>
      </c>
      <c r="C70" s="1" t="s">
        <v>166</v>
      </c>
      <c r="D70" s="1" t="s">
        <v>173</v>
      </c>
      <c r="E70" s="1">
        <v>130</v>
      </c>
      <c r="F70" s="1" t="str">
        <f>IF(E70="","",VLOOKUP(E70,顧客リスト!$A$2:$B$41,2,FALSE))</f>
        <v>谷原　沙希</v>
      </c>
      <c r="G70" s="1" t="s">
        <v>130</v>
      </c>
      <c r="H70" s="1" t="str">
        <f>IF(G70="","",VLOOKUP(G70,商品リスト!$A$2:$E$11,2,FALSE))</f>
        <v>パキラ</v>
      </c>
      <c r="I70" s="7">
        <f>IF(G70="","",VLOOKUP(G70,商品リスト!$A$2:$E$11,5,FALSE))</f>
        <v>8500</v>
      </c>
      <c r="J70" s="15">
        <v>1</v>
      </c>
      <c r="K70" s="7">
        <f t="shared" si="2"/>
        <v>8500</v>
      </c>
    </row>
    <row r="71" spans="1:11" x14ac:dyDescent="0.15">
      <c r="A71" s="2">
        <v>41147</v>
      </c>
      <c r="B71" s="1">
        <v>10070</v>
      </c>
      <c r="C71" s="1" t="s">
        <v>165</v>
      </c>
      <c r="D71" s="1" t="s">
        <v>172</v>
      </c>
      <c r="E71" s="1">
        <v>105</v>
      </c>
      <c r="F71" s="1" t="str">
        <f>IF(E71="","",VLOOKUP(E71,顧客リスト!$A$2:$B$41,2,FALSE))</f>
        <v>山田　健太郎</v>
      </c>
      <c r="G71" s="1" t="s">
        <v>130</v>
      </c>
      <c r="H71" s="1" t="str">
        <f>IF(G71="","",VLOOKUP(G71,商品リスト!$A$2:$E$11,2,FALSE))</f>
        <v>パキラ</v>
      </c>
      <c r="I71" s="7">
        <f>IF(G71="","",VLOOKUP(G71,商品リスト!$A$2:$E$11,5,FALSE))</f>
        <v>8500</v>
      </c>
      <c r="J71" s="1">
        <v>1</v>
      </c>
      <c r="K71" s="7">
        <f t="shared" si="2"/>
        <v>8500</v>
      </c>
    </row>
  </sheetData>
  <sortState ref="A2:K73">
    <sortCondition ref="B2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2011-12-11T13:11:46Z</dcterms:modified>
</cp:coreProperties>
</file>