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30" windowWidth="15600" windowHeight="11760" tabRatio="913"/>
  </bookViews>
  <sheets>
    <sheet name="線形判別" sheetId="19" r:id="rId1"/>
  </sheets>
  <definedNames>
    <definedName name="solver_adj" localSheetId="0" hidden="1">線形判別!$C$18:$E$18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線形判別!$D$36</definedName>
    <definedName name="solver_lhs2" localSheetId="0" hidden="1">線形判別!$G$23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線形判別!$H$25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el2" localSheetId="0" hidden="1">2</definedName>
    <definedName name="solver_rhs1" localSheetId="0" hidden="1">0</definedName>
    <definedName name="solver_rhs2" localSheetId="0" hidden="1">20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C23" i="19" l="1"/>
  <c r="E32" i="19" l="1"/>
  <c r="E31" i="19"/>
  <c r="E30" i="19"/>
  <c r="E29" i="19"/>
  <c r="E28" i="19"/>
  <c r="E27" i="19"/>
  <c r="E26" i="19"/>
  <c r="E25" i="19"/>
  <c r="E24" i="19"/>
  <c r="E23" i="19"/>
  <c r="C32" i="19"/>
  <c r="C31" i="19"/>
  <c r="C30" i="19"/>
  <c r="C29" i="19"/>
  <c r="C28" i="19"/>
  <c r="C27" i="19"/>
  <c r="C26" i="19"/>
  <c r="C25" i="19"/>
  <c r="C24" i="19"/>
  <c r="H23" i="19" l="1"/>
  <c r="I23" i="19"/>
  <c r="G23" i="19"/>
  <c r="D35" i="19"/>
  <c r="D34" i="19"/>
  <c r="D36" i="19" l="1"/>
  <c r="J23" i="19"/>
  <c r="K23" i="19" s="1"/>
  <c r="H25" i="19" s="1"/>
</calcChain>
</file>

<file path=xl/sharedStrings.xml><?xml version="1.0" encoding="utf-8"?>
<sst xmlns="http://schemas.openxmlformats.org/spreadsheetml/2006/main" count="33" uniqueCount="25">
  <si>
    <t>番号</t>
  </si>
  <si>
    <t>面接</t>
    <rPh sb="0" eb="2">
      <t>メンセツ</t>
    </rPh>
    <phoneticPr fontId="1"/>
  </si>
  <si>
    <t>教養</t>
    <rPh sb="0" eb="2">
      <t>キョウヨウ</t>
    </rPh>
    <phoneticPr fontId="1"/>
  </si>
  <si>
    <t>合格</t>
    <rPh sb="0" eb="2">
      <t>ゴウカク</t>
    </rPh>
    <phoneticPr fontId="2"/>
  </si>
  <si>
    <t>不合格</t>
    <rPh sb="0" eb="3">
      <t>フゴウカク</t>
    </rPh>
    <phoneticPr fontId="2"/>
  </si>
  <si>
    <t>群内変動</t>
    <rPh sb="0" eb="1">
      <t>グン</t>
    </rPh>
    <rPh sb="1" eb="2">
      <t>ナイ</t>
    </rPh>
    <rPh sb="2" eb="4">
      <t>ヘンドウ</t>
    </rPh>
    <phoneticPr fontId="2"/>
  </si>
  <si>
    <t>線形判別分析</t>
    <rPh sb="0" eb="2">
      <t>センケイ</t>
    </rPh>
    <rPh sb="2" eb="4">
      <t>ハンベツ</t>
    </rPh>
    <rPh sb="4" eb="6">
      <t>ブンセキ</t>
    </rPh>
    <phoneticPr fontId="2"/>
  </si>
  <si>
    <t>全体</t>
    <rPh sb="0" eb="2">
      <t>ゼンタイ</t>
    </rPh>
    <phoneticPr fontId="2"/>
  </si>
  <si>
    <t>合格</t>
    <rPh sb="0" eb="2">
      <t>ゴウカク</t>
    </rPh>
    <phoneticPr fontId="2"/>
  </si>
  <si>
    <t>a</t>
    <phoneticPr fontId="2"/>
  </si>
  <si>
    <t>b</t>
    <phoneticPr fontId="2"/>
  </si>
  <si>
    <t>不合格</t>
    <rPh sb="0" eb="3">
      <t>フゴウカク</t>
    </rPh>
    <phoneticPr fontId="2"/>
  </si>
  <si>
    <t>相関比</t>
    <rPh sb="0" eb="2">
      <t>ソウカン</t>
    </rPh>
    <rPh sb="2" eb="3">
      <t>ヒ</t>
    </rPh>
    <phoneticPr fontId="2"/>
  </si>
  <si>
    <t>群間変動</t>
    <rPh sb="0" eb="2">
      <t>グンカン</t>
    </rPh>
    <rPh sb="2" eb="4">
      <t>ヘンドウ</t>
    </rPh>
    <phoneticPr fontId="2"/>
  </si>
  <si>
    <t>c</t>
    <phoneticPr fontId="2"/>
  </si>
  <si>
    <t>平均和</t>
    <rPh sb="0" eb="2">
      <t>ヘイキン</t>
    </rPh>
    <rPh sb="2" eb="3">
      <t>ワ</t>
    </rPh>
    <phoneticPr fontId="2"/>
  </si>
  <si>
    <t>(1)データ入力</t>
    <rPh sb="6" eb="8">
      <t>ニュウリョク</t>
    </rPh>
    <phoneticPr fontId="2"/>
  </si>
  <si>
    <t>不合格</t>
    <rPh sb="0" eb="3">
      <t>フゴウカク</t>
    </rPh>
    <phoneticPr fontId="2"/>
  </si>
  <si>
    <t>合格</t>
    <rPh sb="0" eb="2">
      <t>ゴウカク</t>
    </rPh>
    <phoneticPr fontId="2"/>
  </si>
  <si>
    <t>平均</t>
    <rPh sb="0" eb="2">
      <t>ヘイキン</t>
    </rPh>
    <phoneticPr fontId="2"/>
  </si>
  <si>
    <t>変動</t>
    <rPh sb="0" eb="2">
      <t>ヘンドウ</t>
    </rPh>
    <phoneticPr fontId="2"/>
  </si>
  <si>
    <t>(2)判別係数、定数項を設定</t>
    <rPh sb="3" eb="5">
      <t>ハンベツ</t>
    </rPh>
    <rPh sb="5" eb="7">
      <t>ケイスウ</t>
    </rPh>
    <rPh sb="8" eb="11">
      <t>テイスウコウ</t>
    </rPh>
    <rPh sb="12" eb="14">
      <t>セッテイ</t>
    </rPh>
    <phoneticPr fontId="2"/>
  </si>
  <si>
    <t>得点</t>
    <rPh sb="0" eb="2">
      <t>トクテン</t>
    </rPh>
    <phoneticPr fontId="1"/>
  </si>
  <si>
    <r>
      <t>(3)判別得点</t>
    </r>
    <r>
      <rPr>
        <i/>
        <sz val="11"/>
        <color theme="1"/>
        <rFont val="Times New Roman"/>
        <family val="1"/>
      </rPr>
      <t>z</t>
    </r>
    <r>
      <rPr>
        <sz val="11"/>
        <color theme="1"/>
        <rFont val="ＭＳ Ｐゴシック"/>
        <family val="3"/>
        <charset val="128"/>
        <scheme val="minor"/>
      </rPr>
      <t>を求め、相関比を算出</t>
    </r>
    <rPh sb="3" eb="5">
      <t>ハンベツ</t>
    </rPh>
    <rPh sb="5" eb="7">
      <t>トクテン</t>
    </rPh>
    <rPh sb="9" eb="10">
      <t>モト</t>
    </rPh>
    <rPh sb="12" eb="15">
      <t>ソウカンヒ</t>
    </rPh>
    <rPh sb="16" eb="18">
      <t>サンシュツ</t>
    </rPh>
    <phoneticPr fontId="2"/>
  </si>
  <si>
    <t>≪参考≫合格と不合格群の散布図</t>
    <rPh sb="0" eb="4">
      <t>サンコウ</t>
    </rPh>
    <rPh sb="4" eb="6">
      <t>ゴウカク</t>
    </rPh>
    <rPh sb="7" eb="10">
      <t>フゴウカク</t>
    </rPh>
    <rPh sb="10" eb="11">
      <t>グン</t>
    </rPh>
    <rPh sb="12" eb="14">
      <t>サンプ</t>
    </rPh>
    <rPh sb="14" eb="15">
      <t>ズ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</si>
</sst>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7" formatCode="0.00_ "/>
    <numFmt numFmtId="178" formatCode="0.0_ "/>
  </numFmts>
  <fonts count="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i/>
      <sz val="11"/>
      <color theme="1"/>
      <name val="Times New Roman"/>
      <family val="1"/>
    </font>
    <font>
      <sz val="11"/>
      <color theme="1"/>
      <name val="ＭＳ Ｐゴシック"/>
      <family val="1"/>
      <scheme val="minor"/>
    </font>
    <font>
      <b/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78" fontId="0" fillId="0" borderId="1" xfId="0" applyNumberFormat="1" applyBorder="1">
      <alignment vertical="center"/>
    </xf>
    <xf numFmtId="0" fontId="0" fillId="4" borderId="1" xfId="0" applyFill="1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 shrinkToFit="1"/>
    </xf>
    <xf numFmtId="0" fontId="4" fillId="4" borderId="1" xfId="0" applyFont="1" applyFill="1" applyBorder="1" applyAlignment="1">
      <alignment horizontal="center" vertical="center" shrinkToFit="1"/>
    </xf>
    <xf numFmtId="178" fontId="0" fillId="0" borderId="1" xfId="0" applyNumberFormat="1" applyBorder="1" applyAlignment="1">
      <alignment vertical="center"/>
    </xf>
    <xf numFmtId="0" fontId="0" fillId="4" borderId="7" xfId="0" applyFill="1" applyBorder="1" applyAlignment="1">
      <alignment horizontal="center" vertical="center" shrinkToFit="1"/>
    </xf>
    <xf numFmtId="0" fontId="0" fillId="4" borderId="8" xfId="0" applyFill="1" applyBorder="1" applyAlignment="1">
      <alignment horizontal="center" vertical="center" shrinkToFit="1"/>
    </xf>
    <xf numFmtId="0" fontId="0" fillId="0" borderId="8" xfId="0" applyBorder="1" applyAlignment="1">
      <alignment horizontal="center" vertical="center"/>
    </xf>
    <xf numFmtId="0" fontId="5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 shrinkToFit="1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5" xfId="0" applyBorder="1" applyAlignment="1">
      <alignment horizontal="center" vertical="center"/>
    </xf>
    <xf numFmtId="178" fontId="0" fillId="2" borderId="1" xfId="0" applyNumberFormat="1" applyFill="1" applyBorder="1">
      <alignment vertical="center"/>
    </xf>
    <xf numFmtId="0" fontId="0" fillId="4" borderId="3" xfId="0" applyFill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4" borderId="1" xfId="0" applyFill="1" applyBorder="1" applyAlignment="1">
      <alignment horizontal="center" vertical="center"/>
    </xf>
    <xf numFmtId="177" fontId="0" fillId="2" borderId="1" xfId="0" applyNumberFormat="1" applyFill="1" applyBorder="1">
      <alignment vertical="center"/>
    </xf>
    <xf numFmtId="178" fontId="0" fillId="0" borderId="0" xfId="0" applyNumberFormat="1" applyFill="1" applyBorder="1" applyAlignment="1">
      <alignment vertical="center"/>
    </xf>
    <xf numFmtId="0" fontId="0" fillId="4" borderId="3" xfId="0" applyFill="1" applyBorder="1" applyAlignment="1">
      <alignment horizontal="center" vertical="center" shrinkToFit="1"/>
    </xf>
    <xf numFmtId="177" fontId="0" fillId="3" borderId="1" xfId="0" applyNumberFormat="1" applyFill="1" applyBorder="1">
      <alignment vertical="center"/>
    </xf>
    <xf numFmtId="178" fontId="0" fillId="3" borderId="1" xfId="0" applyNumberFormat="1" applyFill="1" applyBorder="1">
      <alignment vertical="center"/>
    </xf>
    <xf numFmtId="0" fontId="0" fillId="0" borderId="0" xfId="0" applyBorder="1" applyAlignment="1">
      <alignment horizontal="center" vertical="center" shrinkToFit="1"/>
    </xf>
    <xf numFmtId="178" fontId="0" fillId="0" borderId="0" xfId="0" applyNumberFormat="1" applyFont="1" applyBorder="1" applyAlignment="1">
      <alignment vertical="center"/>
    </xf>
    <xf numFmtId="0" fontId="0" fillId="0" borderId="7" xfId="0" applyBorder="1" applyAlignment="1">
      <alignment horizontal="center" vertical="center"/>
    </xf>
    <xf numFmtId="178" fontId="0" fillId="0" borderId="0" xfId="0" applyNumberFormat="1" applyFill="1" applyBorder="1">
      <alignment vertical="center"/>
    </xf>
    <xf numFmtId="0" fontId="0" fillId="0" borderId="12" xfId="0" applyFill="1" applyBorder="1" applyAlignment="1">
      <alignment horizontal="center" vertical="center" shrinkToFit="1"/>
    </xf>
    <xf numFmtId="0" fontId="0" fillId="0" borderId="10" xfId="0" applyBorder="1" applyAlignment="1">
      <alignment horizontal="center" vertical="center"/>
    </xf>
    <xf numFmtId="178" fontId="0" fillId="0" borderId="0" xfId="0" applyNumberForma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 textRotation="255"/>
    </xf>
    <xf numFmtId="0" fontId="0" fillId="0" borderId="11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4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線形判別!$B$3</c:f>
              <c:strCache>
                <c:ptCount val="1"/>
                <c:pt idx="0">
                  <c:v>不合格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8"/>
          </c:marker>
          <c:xVal>
            <c:numRef>
              <c:f>線形判別!$C$5:$C$14</c:f>
              <c:numCache>
                <c:formatCode>General</c:formatCode>
                <c:ptCount val="10"/>
                <c:pt idx="0">
                  <c:v>80</c:v>
                </c:pt>
                <c:pt idx="1">
                  <c:v>82</c:v>
                </c:pt>
                <c:pt idx="2">
                  <c:v>84</c:v>
                </c:pt>
                <c:pt idx="3">
                  <c:v>82</c:v>
                </c:pt>
                <c:pt idx="4">
                  <c:v>87</c:v>
                </c:pt>
                <c:pt idx="5">
                  <c:v>84</c:v>
                </c:pt>
                <c:pt idx="6">
                  <c:v>91</c:v>
                </c:pt>
                <c:pt idx="7">
                  <c:v>85</c:v>
                </c:pt>
                <c:pt idx="8">
                  <c:v>81</c:v>
                </c:pt>
                <c:pt idx="9">
                  <c:v>85</c:v>
                </c:pt>
              </c:numCache>
            </c:numRef>
          </c:xVal>
          <c:yVal>
            <c:numRef>
              <c:f>線形判別!$D$5:$D$14</c:f>
              <c:numCache>
                <c:formatCode>General</c:formatCode>
                <c:ptCount val="10"/>
                <c:pt idx="0">
                  <c:v>26</c:v>
                </c:pt>
                <c:pt idx="1">
                  <c:v>27</c:v>
                </c:pt>
                <c:pt idx="2">
                  <c:v>29</c:v>
                </c:pt>
                <c:pt idx="3">
                  <c:v>33</c:v>
                </c:pt>
                <c:pt idx="4">
                  <c:v>30</c:v>
                </c:pt>
                <c:pt idx="5">
                  <c:v>38</c:v>
                </c:pt>
                <c:pt idx="6">
                  <c:v>35</c:v>
                </c:pt>
                <c:pt idx="7">
                  <c:v>31</c:v>
                </c:pt>
                <c:pt idx="8">
                  <c:v>34</c:v>
                </c:pt>
                <c:pt idx="9">
                  <c:v>28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線形判別!$E$3</c:f>
              <c:strCache>
                <c:ptCount val="1"/>
                <c:pt idx="0">
                  <c:v>合格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8"/>
          </c:marker>
          <c:xVal>
            <c:numRef>
              <c:f>線形判別!$F$5:$F$14</c:f>
              <c:numCache>
                <c:formatCode>General</c:formatCode>
                <c:ptCount val="10"/>
                <c:pt idx="0">
                  <c:v>98</c:v>
                </c:pt>
                <c:pt idx="1">
                  <c:v>96</c:v>
                </c:pt>
                <c:pt idx="2">
                  <c:v>90</c:v>
                </c:pt>
                <c:pt idx="3">
                  <c:v>89</c:v>
                </c:pt>
                <c:pt idx="4">
                  <c:v>86</c:v>
                </c:pt>
                <c:pt idx="5">
                  <c:v>95</c:v>
                </c:pt>
                <c:pt idx="6">
                  <c:v>95</c:v>
                </c:pt>
                <c:pt idx="7">
                  <c:v>92</c:v>
                </c:pt>
                <c:pt idx="8">
                  <c:v>88</c:v>
                </c:pt>
                <c:pt idx="9">
                  <c:v>94</c:v>
                </c:pt>
              </c:numCache>
            </c:numRef>
          </c:xVal>
          <c:yVal>
            <c:numRef>
              <c:f>線形判別!$G$5:$G$14</c:f>
              <c:numCache>
                <c:formatCode>General</c:formatCode>
                <c:ptCount val="10"/>
                <c:pt idx="0">
                  <c:v>45</c:v>
                </c:pt>
                <c:pt idx="1">
                  <c:v>47</c:v>
                </c:pt>
                <c:pt idx="2">
                  <c:v>39</c:v>
                </c:pt>
                <c:pt idx="3">
                  <c:v>36</c:v>
                </c:pt>
                <c:pt idx="4">
                  <c:v>33</c:v>
                </c:pt>
                <c:pt idx="5">
                  <c:v>48</c:v>
                </c:pt>
                <c:pt idx="6">
                  <c:v>39</c:v>
                </c:pt>
                <c:pt idx="7">
                  <c:v>36</c:v>
                </c:pt>
                <c:pt idx="8">
                  <c:v>36</c:v>
                </c:pt>
                <c:pt idx="9">
                  <c:v>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401792"/>
        <c:axId val="128403328"/>
      </c:scatterChart>
      <c:valAx>
        <c:axId val="128401792"/>
        <c:scaling>
          <c:orientation val="minMax"/>
          <c:max val="100"/>
          <c:min val="7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28403328"/>
        <c:crosses val="autoZero"/>
        <c:crossBetween val="midCat"/>
        <c:majorUnit val="10"/>
      </c:valAx>
      <c:valAx>
        <c:axId val="128403328"/>
        <c:scaling>
          <c:orientation val="minMax"/>
          <c:max val="50"/>
          <c:min val="25"/>
        </c:scaling>
        <c:delete val="0"/>
        <c:axPos val="l"/>
        <c:majorGridlines/>
        <c:numFmt formatCode="0_ " sourceLinked="0"/>
        <c:majorTickMark val="out"/>
        <c:minorTickMark val="none"/>
        <c:tickLblPos val="nextTo"/>
        <c:crossAx val="128401792"/>
        <c:crosses val="autoZero"/>
        <c:crossBetween val="midCat"/>
        <c:majorUnit val="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28575</xdr:colOff>
      <xdr:row>3</xdr:row>
      <xdr:rowOff>104775</xdr:rowOff>
    </xdr:from>
    <xdr:to>
      <xdr:col>19</xdr:col>
      <xdr:colOff>285750</xdr:colOff>
      <xdr:row>20</xdr:row>
      <xdr:rowOff>123825</xdr:rowOff>
    </xdr:to>
    <xdr:graphicFrame macro="">
      <xdr:nvGraphicFramePr>
        <xdr:cNvPr id="2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36"/>
  <sheetViews>
    <sheetView tabSelected="1" zoomScaleNormal="100" workbookViewId="0">
      <pane ySplit="1" topLeftCell="A2" activePane="bottomLeft" state="frozen"/>
      <selection pane="bottomLeft"/>
    </sheetView>
  </sheetViews>
  <sheetFormatPr defaultRowHeight="13.5" x14ac:dyDescent="0.15"/>
  <cols>
    <col min="1" max="1" width="3.125" customWidth="1"/>
    <col min="2" max="7" width="6.875" customWidth="1"/>
    <col min="8" max="9" width="7.5" customWidth="1"/>
    <col min="10" max="11" width="8.125" customWidth="1"/>
    <col min="12" max="12" width="7.5" customWidth="1"/>
    <col min="14" max="17" width="9" customWidth="1"/>
  </cols>
  <sheetData>
    <row r="1" spans="2:17" ht="18.75" customHeight="1" x14ac:dyDescent="0.15">
      <c r="B1" s="11" t="s">
        <v>6</v>
      </c>
    </row>
    <row r="2" spans="2:17" ht="15" customHeight="1" x14ac:dyDescent="0.15">
      <c r="B2" t="s">
        <v>16</v>
      </c>
      <c r="N2" s="15"/>
      <c r="O2" s="15"/>
      <c r="P2" s="15"/>
      <c r="Q2" s="15"/>
    </row>
    <row r="3" spans="2:17" x14ac:dyDescent="0.15">
      <c r="B3" s="34" t="s">
        <v>17</v>
      </c>
      <c r="C3" s="36"/>
      <c r="D3" s="35"/>
      <c r="E3" s="36" t="s">
        <v>18</v>
      </c>
      <c r="F3" s="36"/>
      <c r="G3" s="37"/>
      <c r="N3" s="15" t="s">
        <v>24</v>
      </c>
      <c r="O3" s="15"/>
      <c r="P3" s="15"/>
      <c r="Q3" s="15"/>
    </row>
    <row r="4" spans="2:17" x14ac:dyDescent="0.15">
      <c r="B4" s="4" t="s">
        <v>0</v>
      </c>
      <c r="C4" s="6" t="s">
        <v>2</v>
      </c>
      <c r="D4" s="9" t="s">
        <v>1</v>
      </c>
      <c r="E4" s="8" t="s">
        <v>0</v>
      </c>
      <c r="F4" s="6" t="s">
        <v>2</v>
      </c>
      <c r="G4" s="4" t="s">
        <v>1</v>
      </c>
      <c r="N4" s="2"/>
      <c r="O4" s="2"/>
      <c r="P4" s="2"/>
      <c r="Q4" s="2"/>
    </row>
    <row r="5" spans="2:17" ht="13.5" customHeight="1" x14ac:dyDescent="0.15">
      <c r="B5" s="16">
        <v>1</v>
      </c>
      <c r="C5" s="16">
        <v>80</v>
      </c>
      <c r="D5" s="32">
        <v>26</v>
      </c>
      <c r="E5" s="12">
        <v>11</v>
      </c>
      <c r="F5" s="16">
        <v>98</v>
      </c>
      <c r="G5" s="16">
        <v>45</v>
      </c>
      <c r="N5" s="27"/>
      <c r="O5" s="27"/>
      <c r="P5" s="27"/>
      <c r="Q5" s="27"/>
    </row>
    <row r="6" spans="2:17" x14ac:dyDescent="0.15">
      <c r="B6" s="1">
        <v>2</v>
      </c>
      <c r="C6" s="1">
        <v>82</v>
      </c>
      <c r="D6" s="10">
        <v>27</v>
      </c>
      <c r="E6" s="29">
        <v>12</v>
      </c>
      <c r="F6" s="1">
        <v>96</v>
      </c>
      <c r="G6" s="1">
        <v>47</v>
      </c>
      <c r="N6" s="14"/>
      <c r="O6" s="33"/>
      <c r="P6" s="14"/>
      <c r="Q6" s="33"/>
    </row>
    <row r="7" spans="2:17" x14ac:dyDescent="0.15">
      <c r="B7" s="1">
        <v>3</v>
      </c>
      <c r="C7" s="1">
        <v>84</v>
      </c>
      <c r="D7" s="10">
        <v>29</v>
      </c>
      <c r="E7" s="29">
        <v>13</v>
      </c>
      <c r="F7" s="1">
        <v>90</v>
      </c>
      <c r="G7" s="1">
        <v>39</v>
      </c>
      <c r="H7" s="2"/>
      <c r="I7" s="2"/>
      <c r="J7" s="13"/>
      <c r="K7" s="2"/>
      <c r="L7" s="13"/>
      <c r="N7" s="14"/>
      <c r="O7" s="33"/>
      <c r="P7" s="14"/>
      <c r="Q7" s="33"/>
    </row>
    <row r="8" spans="2:17" x14ac:dyDescent="0.15">
      <c r="B8" s="1">
        <v>4</v>
      </c>
      <c r="C8" s="1">
        <v>82</v>
      </c>
      <c r="D8" s="10">
        <v>33</v>
      </c>
      <c r="E8" s="29">
        <v>14</v>
      </c>
      <c r="F8" s="1">
        <v>89</v>
      </c>
      <c r="G8" s="1">
        <v>36</v>
      </c>
      <c r="H8" s="30"/>
      <c r="I8" s="30"/>
      <c r="J8" s="30"/>
      <c r="K8" s="30"/>
      <c r="L8" s="30"/>
      <c r="N8" s="14"/>
      <c r="O8" s="33"/>
      <c r="P8" s="14"/>
      <c r="Q8" s="33"/>
    </row>
    <row r="9" spans="2:17" x14ac:dyDescent="0.15">
      <c r="B9" s="1">
        <v>5</v>
      </c>
      <c r="C9" s="1">
        <v>87</v>
      </c>
      <c r="D9" s="10">
        <v>30</v>
      </c>
      <c r="E9" s="29">
        <v>15</v>
      </c>
      <c r="F9" s="1">
        <v>86</v>
      </c>
      <c r="G9" s="1">
        <v>33</v>
      </c>
      <c r="H9" s="28"/>
      <c r="I9" s="28"/>
      <c r="J9" s="28"/>
      <c r="N9" s="14"/>
      <c r="O9" s="33"/>
      <c r="P9" s="14"/>
      <c r="Q9" s="33"/>
    </row>
    <row r="10" spans="2:17" x14ac:dyDescent="0.15">
      <c r="B10" s="1">
        <v>6</v>
      </c>
      <c r="C10" s="1">
        <v>84</v>
      </c>
      <c r="D10" s="10">
        <v>38</v>
      </c>
      <c r="E10" s="29">
        <v>16</v>
      </c>
      <c r="F10" s="1">
        <v>95</v>
      </c>
      <c r="G10" s="1">
        <v>48</v>
      </c>
      <c r="N10" s="14"/>
      <c r="O10" s="33"/>
      <c r="P10" s="14"/>
      <c r="Q10" s="33"/>
    </row>
    <row r="11" spans="2:17" x14ac:dyDescent="0.15">
      <c r="B11" s="1">
        <v>7</v>
      </c>
      <c r="C11" s="1">
        <v>91</v>
      </c>
      <c r="D11" s="10">
        <v>35</v>
      </c>
      <c r="E11" s="29">
        <v>17</v>
      </c>
      <c r="F11" s="1">
        <v>95</v>
      </c>
      <c r="G11" s="1">
        <v>39</v>
      </c>
      <c r="N11" s="14"/>
      <c r="O11" s="33"/>
      <c r="P11" s="14"/>
      <c r="Q11" s="33"/>
    </row>
    <row r="12" spans="2:17" x14ac:dyDescent="0.15">
      <c r="B12" s="1">
        <v>8</v>
      </c>
      <c r="C12" s="1">
        <v>85</v>
      </c>
      <c r="D12" s="10">
        <v>31</v>
      </c>
      <c r="E12" s="29">
        <v>18</v>
      </c>
      <c r="F12" s="1">
        <v>92</v>
      </c>
      <c r="G12" s="1">
        <v>36</v>
      </c>
      <c r="N12" s="14"/>
      <c r="O12" s="33"/>
      <c r="P12" s="14"/>
      <c r="Q12" s="33"/>
    </row>
    <row r="13" spans="2:17" x14ac:dyDescent="0.15">
      <c r="B13" s="1">
        <v>9</v>
      </c>
      <c r="C13" s="1">
        <v>81</v>
      </c>
      <c r="D13" s="10">
        <v>34</v>
      </c>
      <c r="E13" s="29">
        <v>19</v>
      </c>
      <c r="F13" s="1">
        <v>88</v>
      </c>
      <c r="G13" s="1">
        <v>36</v>
      </c>
      <c r="N13" s="14"/>
      <c r="O13" s="33"/>
      <c r="P13" s="14"/>
      <c r="Q13" s="33"/>
    </row>
    <row r="14" spans="2:17" x14ac:dyDescent="0.15">
      <c r="B14" s="1">
        <v>10</v>
      </c>
      <c r="C14" s="1">
        <v>85</v>
      </c>
      <c r="D14" s="10">
        <v>28</v>
      </c>
      <c r="E14" s="29">
        <v>20</v>
      </c>
      <c r="F14" s="1">
        <v>94</v>
      </c>
      <c r="G14" s="1">
        <v>46</v>
      </c>
      <c r="N14" s="14"/>
      <c r="O14" s="33"/>
      <c r="P14" s="14"/>
      <c r="Q14" s="33"/>
    </row>
    <row r="15" spans="2:17" ht="13.5" customHeight="1" x14ac:dyDescent="0.15">
      <c r="N15" s="14"/>
      <c r="O15" s="33"/>
      <c r="P15" s="14"/>
      <c r="Q15" s="33"/>
    </row>
    <row r="16" spans="2:17" ht="15" customHeight="1" x14ac:dyDescent="0.15">
      <c r="B16" t="s">
        <v>21</v>
      </c>
      <c r="E16" s="23"/>
    </row>
    <row r="17" spans="2:11" ht="15" x14ac:dyDescent="0.15">
      <c r="C17" s="19" t="s">
        <v>9</v>
      </c>
      <c r="D17" s="19" t="s">
        <v>10</v>
      </c>
      <c r="E17" s="19" t="s">
        <v>14</v>
      </c>
    </row>
    <row r="18" spans="2:11" ht="15" customHeight="1" x14ac:dyDescent="0.15">
      <c r="B18" s="31"/>
      <c r="C18" s="25">
        <v>0.13314584839984991</v>
      </c>
      <c r="D18" s="25">
        <v>5.0245735962487353E-2</v>
      </c>
      <c r="E18" s="25">
        <v>-13.542261176582366</v>
      </c>
    </row>
    <row r="19" spans="2:11" x14ac:dyDescent="0.15">
      <c r="B19" s="20"/>
      <c r="C19" s="20"/>
      <c r="D19" s="20"/>
      <c r="E19" s="20"/>
    </row>
    <row r="20" spans="2:11" ht="15" customHeight="1" x14ac:dyDescent="0.15">
      <c r="B20" t="s">
        <v>23</v>
      </c>
      <c r="C20" s="20"/>
      <c r="D20" s="20"/>
      <c r="E20" s="20"/>
    </row>
    <row r="21" spans="2:11" ht="15" customHeight="1" x14ac:dyDescent="0.15">
      <c r="B21" s="41" t="s">
        <v>17</v>
      </c>
      <c r="C21" s="37"/>
      <c r="D21" s="41" t="s">
        <v>18</v>
      </c>
      <c r="E21" s="37"/>
      <c r="G21" s="34" t="s">
        <v>20</v>
      </c>
      <c r="H21" s="36"/>
      <c r="I21" s="36"/>
      <c r="J21" s="36"/>
      <c r="K21" s="37"/>
    </row>
    <row r="22" spans="2:11" ht="15" customHeight="1" x14ac:dyDescent="0.15">
      <c r="B22" s="24" t="s">
        <v>0</v>
      </c>
      <c r="C22" s="18" t="s">
        <v>22</v>
      </c>
      <c r="D22" s="24" t="s">
        <v>0</v>
      </c>
      <c r="E22" s="24" t="s">
        <v>22</v>
      </c>
      <c r="G22" s="21" t="s">
        <v>7</v>
      </c>
      <c r="H22" s="1" t="s">
        <v>4</v>
      </c>
      <c r="I22" s="1" t="s">
        <v>3</v>
      </c>
      <c r="J22" s="5" t="s">
        <v>5</v>
      </c>
      <c r="K22" s="4" t="s">
        <v>13</v>
      </c>
    </row>
    <row r="23" spans="2:11" x14ac:dyDescent="0.15">
      <c r="B23" s="1">
        <v>1</v>
      </c>
      <c r="C23" s="7">
        <f t="shared" ref="C23:C32" si="0">SUMPRODUCT($C$18:$D$18,C5:D5)+$E$18</f>
        <v>-1.584204169569702</v>
      </c>
      <c r="D23" s="1">
        <v>11</v>
      </c>
      <c r="E23" s="7">
        <f t="shared" ref="E23:E32" si="1">SUMPRODUCT($C$18:$D$18,F5:G5)+$E$18</f>
        <v>1.767090084914857</v>
      </c>
      <c r="G23" s="17">
        <f>DEVSQ(C23:C32,E23:E32)</f>
        <v>20.000295424572105</v>
      </c>
      <c r="H23" s="3">
        <f>DEVSQ(C23:C32)</f>
        <v>2.4761608729248925</v>
      </c>
      <c r="I23" s="3">
        <f>DEVSQ(E23:E32)</f>
        <v>5.2919986117547131</v>
      </c>
      <c r="J23" s="3">
        <f>SUM(H23:I23)</f>
        <v>7.7681594846796056</v>
      </c>
      <c r="K23" s="17">
        <f>G23-J23</f>
        <v>12.232135939892499</v>
      </c>
    </row>
    <row r="24" spans="2:11" x14ac:dyDescent="0.15">
      <c r="B24" s="1">
        <v>2</v>
      </c>
      <c r="C24" s="7">
        <f t="shared" si="0"/>
        <v>-1.2676667368075147</v>
      </c>
      <c r="D24" s="1">
        <v>12</v>
      </c>
      <c r="E24" s="7">
        <f t="shared" si="1"/>
        <v>1.6012898600401311</v>
      </c>
    </row>
    <row r="25" spans="2:11" x14ac:dyDescent="0.15">
      <c r="B25" s="1">
        <v>3</v>
      </c>
      <c r="C25" s="7">
        <f t="shared" si="0"/>
        <v>-0.90088356808283976</v>
      </c>
      <c r="D25" s="1">
        <v>13</v>
      </c>
      <c r="E25" s="7">
        <f t="shared" si="1"/>
        <v>0.40044888194113248</v>
      </c>
      <c r="G25" s="5" t="s">
        <v>12</v>
      </c>
      <c r="H25" s="22">
        <f>K23/G23</f>
        <v>0.61159776294425405</v>
      </c>
    </row>
    <row r="26" spans="2:11" x14ac:dyDescent="0.15">
      <c r="B26" s="1">
        <v>4</v>
      </c>
      <c r="C26" s="7">
        <f t="shared" si="0"/>
        <v>-0.96619232103259201</v>
      </c>
      <c r="D26" s="1">
        <v>14</v>
      </c>
      <c r="E26" s="7">
        <f t="shared" si="1"/>
        <v>0.11656582565382045</v>
      </c>
    </row>
    <row r="27" spans="2:11" x14ac:dyDescent="0.15">
      <c r="B27" s="1">
        <v>5</v>
      </c>
      <c r="C27" s="7">
        <f t="shared" si="0"/>
        <v>-0.45120028692080361</v>
      </c>
      <c r="D27" s="1">
        <v>15</v>
      </c>
      <c r="E27" s="7">
        <f t="shared" si="1"/>
        <v>-0.43360892743319113</v>
      </c>
    </row>
    <row r="28" spans="2:11" x14ac:dyDescent="0.15">
      <c r="B28" s="1">
        <v>6</v>
      </c>
      <c r="C28" s="7">
        <f t="shared" si="0"/>
        <v>-0.44867194442045388</v>
      </c>
      <c r="D28" s="1">
        <v>16</v>
      </c>
      <c r="E28" s="7">
        <f t="shared" si="1"/>
        <v>1.5183897476027681</v>
      </c>
    </row>
    <row r="29" spans="2:11" x14ac:dyDescent="0.15">
      <c r="B29" s="1">
        <v>7</v>
      </c>
      <c r="C29" s="7">
        <f t="shared" si="0"/>
        <v>0.33261178649103407</v>
      </c>
      <c r="D29" s="1">
        <v>17</v>
      </c>
      <c r="E29" s="7">
        <f t="shared" si="1"/>
        <v>1.0661781239403822</v>
      </c>
    </row>
    <row r="30" spans="2:11" x14ac:dyDescent="0.15">
      <c r="B30" s="1">
        <v>8</v>
      </c>
      <c r="C30" s="7">
        <f t="shared" si="0"/>
        <v>-0.66724624775801544</v>
      </c>
      <c r="D30" s="1">
        <v>18</v>
      </c>
      <c r="E30" s="7">
        <f t="shared" si="1"/>
        <v>0.51600337085337067</v>
      </c>
    </row>
    <row r="31" spans="2:11" x14ac:dyDescent="0.15">
      <c r="B31" s="1">
        <v>9</v>
      </c>
      <c r="C31" s="7">
        <f t="shared" si="0"/>
        <v>-1.0490924334699532</v>
      </c>
      <c r="D31" s="1">
        <v>19</v>
      </c>
      <c r="E31" s="7">
        <f t="shared" si="1"/>
        <v>-1.6580022746028433E-2</v>
      </c>
    </row>
    <row r="32" spans="2:11" x14ac:dyDescent="0.15">
      <c r="B32" s="1">
        <v>10</v>
      </c>
      <c r="C32" s="7">
        <f t="shared" si="0"/>
        <v>-0.81798345564547859</v>
      </c>
      <c r="D32" s="1">
        <v>20</v>
      </c>
      <c r="E32" s="7">
        <f t="shared" si="1"/>
        <v>1.2847524272779438</v>
      </c>
    </row>
    <row r="34" spans="2:4" x14ac:dyDescent="0.15">
      <c r="B34" s="38" t="s">
        <v>19</v>
      </c>
      <c r="C34" s="1" t="s">
        <v>11</v>
      </c>
      <c r="D34" s="3">
        <f>AVERAGE(C23:C32)</f>
        <v>-0.78205293772163187</v>
      </c>
    </row>
    <row r="35" spans="2:4" x14ac:dyDescent="0.15">
      <c r="B35" s="39"/>
      <c r="C35" s="1" t="s">
        <v>8</v>
      </c>
      <c r="D35" s="3">
        <f>AVERAGE(E23:E32)</f>
        <v>0.78205293720451863</v>
      </c>
    </row>
    <row r="36" spans="2:4" x14ac:dyDescent="0.15">
      <c r="B36" s="40"/>
      <c r="C36" s="1" t="s">
        <v>15</v>
      </c>
      <c r="D36" s="26">
        <f>SUM(D34:D35)</f>
        <v>-5.1711324111636259E-10</v>
      </c>
    </row>
  </sheetData>
  <mergeCells count="6">
    <mergeCell ref="B34:B36"/>
    <mergeCell ref="B3:D3"/>
    <mergeCell ref="E3:G3"/>
    <mergeCell ref="G21:K21"/>
    <mergeCell ref="D21:E21"/>
    <mergeCell ref="B21:C21"/>
  </mergeCells>
  <phoneticPr fontId="2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線形判別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2011-07-31T07:10:35Z</dcterms:modified>
</cp:coreProperties>
</file>