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90" windowWidth="16995" windowHeight="10020" tabRatio="781"/>
  </bookViews>
  <sheets>
    <sheet name="資料" sheetId="22" r:id="rId1"/>
    <sheet name="直交モデル_最小2乗法" sheetId="8" r:id="rId2"/>
  </sheets>
  <definedNames>
    <definedName name="solver_adj" localSheetId="1" hidden="1">直交モデル_最小2乗法!$C$24:$G$25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直交モデル_最小2乗法!$C$26</definedName>
    <definedName name="solver_lhs2" localSheetId="1" hidden="1">直交モデル_最小2乗法!$D$26</definedName>
    <definedName name="solver_lhs3" localSheetId="1" hidden="1">直交モデル_最小2乗法!$E$26</definedName>
    <definedName name="solver_lhs4" localSheetId="1" hidden="1">直交モデル_最小2乗法!$F$26</definedName>
    <definedName name="solver_lhs5" localSheetId="1" hidden="1">直交モデル_最小2乗法!$G$26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5</definedName>
    <definedName name="solver_nwt" localSheetId="1" hidden="1">1</definedName>
    <definedName name="solver_opt" localSheetId="1" hidden="1">直交モデル_最小2乗法!$C$37</definedName>
    <definedName name="solver_pre" localSheetId="1" hidden="1">0.000001</definedName>
    <definedName name="solver_rbv" localSheetId="1" hidden="1">1</definedName>
    <definedName name="solver_rel1" localSheetId="1" hidden="1">1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el5" localSheetId="1" hidden="1">1</definedName>
    <definedName name="solver_rhs1" localSheetId="1" hidden="1">1</definedName>
    <definedName name="solver_rhs2" localSheetId="1" hidden="1">1</definedName>
    <definedName name="solver_rhs3" localSheetId="1" hidden="1">1</definedName>
    <definedName name="solver_rhs4" localSheetId="1" hidden="1">1</definedName>
    <definedName name="solver_rhs5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44525"/>
</workbook>
</file>

<file path=xl/calcChain.xml><?xml version="1.0" encoding="utf-8"?>
<calcChain xmlns="http://schemas.openxmlformats.org/spreadsheetml/2006/main">
  <c r="G26" i="8" l="1"/>
  <c r="F26" i="8"/>
  <c r="E26" i="8"/>
  <c r="D26" i="8"/>
  <c r="C26" i="8"/>
  <c r="C4" i="8" l="1"/>
  <c r="G20" i="8"/>
  <c r="F19" i="8"/>
  <c r="E18" i="8"/>
  <c r="D17" i="8"/>
  <c r="C16" i="8"/>
  <c r="C31" i="8" l="1"/>
  <c r="F8" i="8"/>
  <c r="F20" i="8" s="1"/>
  <c r="E8" i="8"/>
  <c r="E20" i="8" s="1"/>
  <c r="D8" i="8"/>
  <c r="D20" i="8" s="1"/>
  <c r="C8" i="8"/>
  <c r="C20" i="8" s="1"/>
  <c r="G8" i="8"/>
  <c r="G7" i="8"/>
  <c r="G19" i="8" s="1"/>
  <c r="E7" i="8"/>
  <c r="E19" i="8" s="1"/>
  <c r="D7" i="8"/>
  <c r="D19" i="8" s="1"/>
  <c r="C7" i="8"/>
  <c r="C19" i="8" s="1"/>
  <c r="F7" i="8"/>
  <c r="G6" i="8"/>
  <c r="G18" i="8" s="1"/>
  <c r="F6" i="8"/>
  <c r="F18" i="8" s="1"/>
  <c r="D6" i="8"/>
  <c r="D18" i="8" s="1"/>
  <c r="C6" i="8"/>
  <c r="C18" i="8" s="1"/>
  <c r="E6" i="8"/>
  <c r="G5" i="8"/>
  <c r="G17" i="8" s="1"/>
  <c r="F5" i="8"/>
  <c r="F17" i="8" s="1"/>
  <c r="E5" i="8"/>
  <c r="E17" i="8" s="1"/>
  <c r="C5" i="8"/>
  <c r="C17" i="8" s="1"/>
  <c r="D5" i="8"/>
  <c r="G4" i="8"/>
  <c r="G16" i="8" s="1"/>
  <c r="F4" i="8"/>
  <c r="F16" i="8" s="1"/>
  <c r="E4" i="8"/>
  <c r="E16" i="8" s="1"/>
  <c r="D4" i="8"/>
  <c r="D16" i="8" s="1"/>
  <c r="G34" i="8" l="1"/>
  <c r="F34" i="8"/>
  <c r="E34" i="8"/>
  <c r="D34" i="8"/>
  <c r="C34" i="8"/>
  <c r="G33" i="8"/>
  <c r="F33" i="8"/>
  <c r="E33" i="8"/>
  <c r="D33" i="8"/>
  <c r="C33" i="8"/>
  <c r="G32" i="8"/>
  <c r="F32" i="8"/>
  <c r="E32" i="8"/>
  <c r="D32" i="8"/>
  <c r="C32" i="8"/>
  <c r="G31" i="8"/>
  <c r="F31" i="8"/>
  <c r="E31" i="8"/>
  <c r="D31" i="8"/>
  <c r="G30" i="8"/>
  <c r="F30" i="8"/>
  <c r="E30" i="8"/>
  <c r="D30" i="8"/>
  <c r="C30" i="8"/>
  <c r="C37" i="8" l="1"/>
</calcChain>
</file>

<file path=xl/sharedStrings.xml><?xml version="1.0" encoding="utf-8"?>
<sst xmlns="http://schemas.openxmlformats.org/spreadsheetml/2006/main" count="94" uniqueCount="56">
  <si>
    <t>数学</t>
    <rPh sb="0" eb="2">
      <t>スウガク</t>
    </rPh>
    <phoneticPr fontId="1"/>
  </si>
  <si>
    <t>理科</t>
    <rPh sb="0" eb="2">
      <t>リカ</t>
    </rPh>
    <phoneticPr fontId="1"/>
  </si>
  <si>
    <t>国語</t>
    <rPh sb="0" eb="2">
      <t>コクゴ</t>
    </rPh>
    <phoneticPr fontId="1"/>
  </si>
  <si>
    <t>社会</t>
    <rPh sb="0" eb="2">
      <t>シャカイ</t>
    </rPh>
    <phoneticPr fontId="1"/>
  </si>
  <si>
    <t>A君</t>
    <rPh sb="1" eb="2">
      <t>クン</t>
    </rPh>
    <phoneticPr fontId="1"/>
  </si>
  <si>
    <t>B君</t>
    <rPh sb="1" eb="2">
      <t>クン</t>
    </rPh>
    <phoneticPr fontId="1"/>
  </si>
  <si>
    <t>C君</t>
    <rPh sb="1" eb="2">
      <t>クン</t>
    </rPh>
    <phoneticPr fontId="1"/>
  </si>
  <si>
    <t>D君</t>
    <rPh sb="1" eb="2">
      <t>クン</t>
    </rPh>
    <phoneticPr fontId="1"/>
  </si>
  <si>
    <t>E君</t>
    <rPh sb="1" eb="2">
      <t>クン</t>
    </rPh>
    <phoneticPr fontId="1"/>
  </si>
  <si>
    <t>F君</t>
    <rPh sb="1" eb="2">
      <t>クン</t>
    </rPh>
    <phoneticPr fontId="1"/>
  </si>
  <si>
    <t>G君</t>
    <rPh sb="1" eb="2">
      <t>クン</t>
    </rPh>
    <phoneticPr fontId="1"/>
  </si>
  <si>
    <t>H君</t>
    <rPh sb="1" eb="2">
      <t>クン</t>
    </rPh>
    <phoneticPr fontId="1"/>
  </si>
  <si>
    <t>I君</t>
    <rPh sb="1" eb="2">
      <t>クン</t>
    </rPh>
    <phoneticPr fontId="1"/>
  </si>
  <si>
    <t>J君</t>
    <rPh sb="1" eb="2">
      <t>クン</t>
    </rPh>
    <phoneticPr fontId="1"/>
  </si>
  <si>
    <t>K君</t>
    <rPh sb="1" eb="2">
      <t>クン</t>
    </rPh>
    <phoneticPr fontId="2"/>
  </si>
  <si>
    <t>L君</t>
    <rPh sb="1" eb="2">
      <t>クン</t>
    </rPh>
    <phoneticPr fontId="2"/>
  </si>
  <si>
    <t>M君</t>
    <rPh sb="1" eb="2">
      <t>クン</t>
    </rPh>
    <phoneticPr fontId="2"/>
  </si>
  <si>
    <t>N君</t>
    <rPh sb="1" eb="2">
      <t>クン</t>
    </rPh>
    <phoneticPr fontId="2"/>
  </si>
  <si>
    <t>O君</t>
    <rPh sb="1" eb="2">
      <t>クン</t>
    </rPh>
    <phoneticPr fontId="2"/>
  </si>
  <si>
    <t>P君</t>
    <rPh sb="1" eb="2">
      <t>クン</t>
    </rPh>
    <phoneticPr fontId="2"/>
  </si>
  <si>
    <t>Q君</t>
    <rPh sb="1" eb="2">
      <t>クン</t>
    </rPh>
    <phoneticPr fontId="2"/>
  </si>
  <si>
    <t>R君</t>
    <rPh sb="1" eb="2">
      <t>クン</t>
    </rPh>
    <phoneticPr fontId="2"/>
  </si>
  <si>
    <t>S君</t>
    <rPh sb="1" eb="2">
      <t>クン</t>
    </rPh>
    <phoneticPr fontId="2"/>
  </si>
  <si>
    <t>T君</t>
    <rPh sb="1" eb="2">
      <t>クン</t>
    </rPh>
    <phoneticPr fontId="2"/>
  </si>
  <si>
    <t>x</t>
    <phoneticPr fontId="2"/>
  </si>
  <si>
    <t>y</t>
    <phoneticPr fontId="2"/>
  </si>
  <si>
    <t>u</t>
    <phoneticPr fontId="2"/>
  </si>
  <si>
    <t>v</t>
    <phoneticPr fontId="2"/>
  </si>
  <si>
    <t>w</t>
    <phoneticPr fontId="2"/>
  </si>
  <si>
    <t>英語</t>
    <rPh sb="0" eb="2">
      <t>エイゴ</t>
    </rPh>
    <phoneticPr fontId="1"/>
  </si>
  <si>
    <t>x</t>
    <phoneticPr fontId="1"/>
  </si>
  <si>
    <t>y</t>
    <phoneticPr fontId="1"/>
  </si>
  <si>
    <t>u</t>
    <phoneticPr fontId="1"/>
  </si>
  <si>
    <t>v</t>
    <phoneticPr fontId="1"/>
  </si>
  <si>
    <t>w</t>
    <phoneticPr fontId="1"/>
  </si>
  <si>
    <t>Q</t>
    <phoneticPr fontId="3"/>
  </si>
  <si>
    <t>≪参考≫資料作成に利用した因子負荷量</t>
    <rPh sb="0" eb="4">
      <t>サンコウ</t>
    </rPh>
    <rPh sb="4" eb="6">
      <t>シリョウ</t>
    </rPh>
    <rPh sb="6" eb="8">
      <t>サクセイ</t>
    </rPh>
    <rPh sb="9" eb="11">
      <t>リヨウ</t>
    </rPh>
    <rPh sb="13" eb="15">
      <t>インシ</t>
    </rPh>
    <rPh sb="15" eb="17">
      <t>フカ</t>
    </rPh>
    <rPh sb="17" eb="18">
      <t>リョウ</t>
    </rPh>
    <phoneticPr fontId="3"/>
  </si>
  <si>
    <t>最小2乗法</t>
    <rPh sb="0" eb="5">
      <t>サイショウ</t>
    </rPh>
    <phoneticPr fontId="3"/>
  </si>
  <si>
    <t>資料作成に利用した因子負荷量</t>
    <rPh sb="0" eb="2">
      <t>シリョウ</t>
    </rPh>
    <rPh sb="2" eb="4">
      <t>サクセイ</t>
    </rPh>
    <rPh sb="5" eb="7">
      <t>リヨウ</t>
    </rPh>
    <rPh sb="9" eb="11">
      <t>インシ</t>
    </rPh>
    <rPh sb="11" eb="13">
      <t>フカ</t>
    </rPh>
    <rPh sb="13" eb="14">
      <t>リョウ</t>
    </rPh>
    <phoneticPr fontId="3"/>
  </si>
  <si>
    <t>共通性</t>
    <rPh sb="0" eb="3">
      <t>キョウツウセイ</t>
    </rPh>
    <phoneticPr fontId="3"/>
  </si>
  <si>
    <r>
      <t>h</t>
    </r>
    <r>
      <rPr>
        <i/>
        <vertAlign val="subscript"/>
        <sz val="11"/>
        <color theme="1"/>
        <rFont val="Times New Roman"/>
        <family val="1"/>
      </rPr>
      <t>x</t>
    </r>
    <r>
      <rPr>
        <vertAlign val="superscript"/>
        <sz val="11"/>
        <color theme="1"/>
        <rFont val="Times New Roman"/>
        <family val="1"/>
      </rPr>
      <t>2</t>
    </r>
    <phoneticPr fontId="2"/>
  </si>
  <si>
    <r>
      <t>h</t>
    </r>
    <r>
      <rPr>
        <i/>
        <vertAlign val="subscript"/>
        <sz val="11"/>
        <color theme="1"/>
        <rFont val="Times New Roman"/>
        <family val="1"/>
      </rPr>
      <t>y</t>
    </r>
    <r>
      <rPr>
        <vertAlign val="superscript"/>
        <sz val="11"/>
        <color theme="1"/>
        <rFont val="Times New Roman"/>
        <family val="1"/>
      </rPr>
      <t>2</t>
    </r>
    <phoneticPr fontId="2"/>
  </si>
  <si>
    <r>
      <t>h</t>
    </r>
    <r>
      <rPr>
        <i/>
        <vertAlign val="subscript"/>
        <sz val="11"/>
        <color theme="1"/>
        <rFont val="Times New Roman"/>
        <family val="1"/>
      </rPr>
      <t>u</t>
    </r>
    <r>
      <rPr>
        <vertAlign val="superscript"/>
        <sz val="11"/>
        <color theme="1"/>
        <rFont val="Times New Roman"/>
        <family val="1"/>
      </rPr>
      <t>2</t>
    </r>
    <phoneticPr fontId="2"/>
  </si>
  <si>
    <r>
      <t>h</t>
    </r>
    <r>
      <rPr>
        <i/>
        <vertAlign val="subscript"/>
        <sz val="11"/>
        <color theme="1"/>
        <rFont val="Times New Roman"/>
        <family val="1"/>
      </rPr>
      <t>v</t>
    </r>
    <r>
      <rPr>
        <vertAlign val="superscript"/>
        <sz val="11"/>
        <color theme="1"/>
        <rFont val="Times New Roman"/>
        <family val="1"/>
      </rPr>
      <t>2</t>
    </r>
    <phoneticPr fontId="2"/>
  </si>
  <si>
    <r>
      <t>h</t>
    </r>
    <r>
      <rPr>
        <i/>
        <vertAlign val="subscript"/>
        <sz val="11"/>
        <color theme="1"/>
        <rFont val="Times New Roman"/>
        <family val="1"/>
      </rPr>
      <t>w</t>
    </r>
    <r>
      <rPr>
        <vertAlign val="superscript"/>
        <sz val="11"/>
        <color theme="1"/>
        <rFont val="Times New Roman"/>
        <family val="1"/>
      </rPr>
      <t>2</t>
    </r>
    <phoneticPr fontId="2"/>
  </si>
  <si>
    <r>
      <t>因子分析</t>
    </r>
    <r>
      <rPr>
        <sz val="11"/>
        <color theme="1"/>
        <rFont val="ＭＳ Ｐゴシック"/>
        <family val="3"/>
        <charset val="128"/>
        <scheme val="minor"/>
      </rPr>
      <t>（最小2乗法）</t>
    </r>
    <rPh sb="0" eb="2">
      <t>インシ</t>
    </rPh>
    <rPh sb="2" eb="4">
      <t>ブンセキ</t>
    </rPh>
    <rPh sb="5" eb="10">
      <t>サイショウ</t>
    </rPh>
    <phoneticPr fontId="1"/>
  </si>
  <si>
    <t>(1)資料から分散・共分散を求める</t>
    <rPh sb="3" eb="5">
      <t>シリョウ</t>
    </rPh>
    <rPh sb="7" eb="9">
      <t>ブンサン</t>
    </rPh>
    <rPh sb="10" eb="13">
      <t>キョウブンサン</t>
    </rPh>
    <rPh sb="14" eb="15">
      <t>モト</t>
    </rPh>
    <phoneticPr fontId="3"/>
  </si>
  <si>
    <t>(2)共通性を推定する</t>
    <rPh sb="3" eb="6">
      <t>キョウツウセイ</t>
    </rPh>
    <rPh sb="7" eb="9">
      <t>スイテイ</t>
    </rPh>
    <phoneticPr fontId="3"/>
  </si>
  <si>
    <t>(3)推定値(2)を(1)に取り込む</t>
    <rPh sb="3" eb="6">
      <t>スイテイチ</t>
    </rPh>
    <rPh sb="14" eb="15">
      <t>ト</t>
    </rPh>
    <rPh sb="16" eb="17">
      <t>コ</t>
    </rPh>
    <phoneticPr fontId="3"/>
  </si>
  <si>
    <t>(5)因子負荷量から理論値を算出</t>
    <rPh sb="3" eb="5">
      <t>インシ</t>
    </rPh>
    <rPh sb="5" eb="7">
      <t>フカ</t>
    </rPh>
    <rPh sb="7" eb="8">
      <t>リョウ</t>
    </rPh>
    <rPh sb="10" eb="13">
      <t>リロンチ</t>
    </rPh>
    <rPh sb="14" eb="16">
      <t>サンシュツ</t>
    </rPh>
    <phoneticPr fontId="3"/>
  </si>
  <si>
    <r>
      <t>(6)誤差の平方和</t>
    </r>
    <r>
      <rPr>
        <i/>
        <sz val="11"/>
        <color theme="1"/>
        <rFont val="Times New Roman"/>
        <family val="1"/>
      </rPr>
      <t>Q</t>
    </r>
    <r>
      <rPr>
        <sz val="11"/>
        <color theme="1"/>
        <rFont val="ＭＳ Ｐゴシック"/>
        <family val="3"/>
        <charset val="128"/>
      </rPr>
      <t>を算出し、ソルバーで最小化</t>
    </r>
    <rPh sb="3" eb="5">
      <t>ゴサ</t>
    </rPh>
    <rPh sb="6" eb="8">
      <t>ヘイホウ</t>
    </rPh>
    <rPh sb="8" eb="9">
      <t>ワ</t>
    </rPh>
    <rPh sb="11" eb="13">
      <t>サンシュツ</t>
    </rPh>
    <rPh sb="20" eb="22">
      <t>サイショウ</t>
    </rPh>
    <rPh sb="22" eb="23">
      <t>カ</t>
    </rPh>
    <phoneticPr fontId="3"/>
  </si>
  <si>
    <t>(4)因子負荷量の設定</t>
    <rPh sb="3" eb="5">
      <t>インシ</t>
    </rPh>
    <rPh sb="5" eb="7">
      <t>フカ</t>
    </rPh>
    <rPh sb="7" eb="8">
      <t>リョウ</t>
    </rPh>
    <rPh sb="9" eb="11">
      <t>セッテイ</t>
    </rPh>
    <phoneticPr fontId="3"/>
  </si>
  <si>
    <t>≪参考≫</t>
    <rPh sb="0" eb="4">
      <t>サンコウ</t>
    </rPh>
    <phoneticPr fontId="3"/>
  </si>
  <si>
    <t>資料</t>
    <rPh sb="0" eb="2">
      <t>シリョウ</t>
    </rPh>
    <phoneticPr fontId="1"/>
  </si>
  <si>
    <t>F</t>
    <phoneticPr fontId="2"/>
  </si>
  <si>
    <t>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</si>
</sst>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i/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176" fontId="0" fillId="0" borderId="2" xfId="0" applyNumberForma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0" fillId="0" borderId="2" xfId="0" applyBorder="1">
      <alignment vertical="center"/>
    </xf>
    <xf numFmtId="0" fontId="5" fillId="0" borderId="2" xfId="0" applyFont="1" applyBorder="1" applyAlignment="1">
      <alignment horizontal="center" vertical="center" shrinkToFit="1"/>
    </xf>
    <xf numFmtId="176" fontId="0" fillId="0" borderId="2" xfId="0" applyNumberFormat="1" applyBorder="1" applyAlignment="1"/>
    <xf numFmtId="0" fontId="0" fillId="0" borderId="4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7" fillId="0" borderId="0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2" xfId="0" applyFont="1" applyFill="1" applyBorder="1" applyAlignment="1">
      <alignment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176" fontId="0" fillId="0" borderId="6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8"/>
          </c:marker>
          <c:xVal>
            <c:numRef>
              <c:f>直交モデル_最小2乗法!$J$24:$N$24</c:f>
              <c:numCache>
                <c:formatCode>General</c:formatCode>
                <c:ptCount val="5"/>
                <c:pt idx="0">
                  <c:v>0.9</c:v>
                </c:pt>
                <c:pt idx="1">
                  <c:v>0.7</c:v>
                </c:pt>
                <c:pt idx="2">
                  <c:v>0.6</c:v>
                </c:pt>
                <c:pt idx="3">
                  <c:v>0.5</c:v>
                </c:pt>
                <c:pt idx="4">
                  <c:v>0.2</c:v>
                </c:pt>
              </c:numCache>
            </c:numRef>
          </c:xVal>
          <c:yVal>
            <c:numRef>
              <c:f>直交モデル_最小2乗法!$J$25:$N$25</c:f>
              <c:numCache>
                <c:formatCode>General</c:formatCode>
                <c:ptCount val="5"/>
                <c:pt idx="0">
                  <c:v>-0.4</c:v>
                </c:pt>
                <c:pt idx="1">
                  <c:v>-0.2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60800"/>
        <c:axId val="73910144"/>
      </c:scatterChart>
      <c:valAx>
        <c:axId val="62060800"/>
        <c:scaling>
          <c:orientation val="minMax"/>
          <c:max val="1"/>
          <c:min val="-1"/>
        </c:scaling>
        <c:delete val="0"/>
        <c:axPos val="b"/>
        <c:majorGridlines/>
        <c:numFmt formatCode="0.0_ " sourceLinked="0"/>
        <c:majorTickMark val="out"/>
        <c:minorTickMark val="none"/>
        <c:tickLblPos val="nextTo"/>
        <c:crossAx val="73910144"/>
        <c:crosses val="autoZero"/>
        <c:crossBetween val="midCat"/>
        <c:majorUnit val="0.5"/>
      </c:valAx>
      <c:valAx>
        <c:axId val="73910144"/>
        <c:scaling>
          <c:orientation val="minMax"/>
          <c:max val="1"/>
          <c:min val="-1"/>
        </c:scaling>
        <c:delete val="0"/>
        <c:axPos val="l"/>
        <c:majorGridlines/>
        <c:numFmt formatCode="0.0_ " sourceLinked="0"/>
        <c:majorTickMark val="out"/>
        <c:minorTickMark val="none"/>
        <c:tickLblPos val="nextTo"/>
        <c:crossAx val="62060800"/>
        <c:crosses val="autoZero"/>
        <c:crossBetween val="midCat"/>
        <c:majorUnit val="0.5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52611666784896E-2"/>
          <c:y val="5.5051319711248548E-2"/>
          <c:w val="0.88451940129105489"/>
          <c:h val="0.9240853763589063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8"/>
          </c:marker>
          <c:xVal>
            <c:numRef>
              <c:f>直交モデル_最小2乗法!$C$24:$G$24</c:f>
              <c:numCache>
                <c:formatCode>0.00_ </c:formatCode>
                <c:ptCount val="5"/>
                <c:pt idx="0">
                  <c:v>0.23908558639678987</c:v>
                </c:pt>
                <c:pt idx="1">
                  <c:v>0.32189741550302137</c:v>
                </c:pt>
                <c:pt idx="2">
                  <c:v>0.93049352712366906</c:v>
                </c:pt>
                <c:pt idx="3">
                  <c:v>0.93187629536133409</c:v>
                </c:pt>
                <c:pt idx="4">
                  <c:v>0.83790171212770481</c:v>
                </c:pt>
              </c:numCache>
            </c:numRef>
          </c:xVal>
          <c:yVal>
            <c:numRef>
              <c:f>直交モデル_最小2乗法!$C$25:$G$25</c:f>
              <c:numCache>
                <c:formatCode>0.00_ </c:formatCode>
                <c:ptCount val="5"/>
                <c:pt idx="0">
                  <c:v>0.87400201873919747</c:v>
                </c:pt>
                <c:pt idx="1">
                  <c:v>0.82636063509319202</c:v>
                </c:pt>
                <c:pt idx="2">
                  <c:v>1.8419169057788135E-2</c:v>
                </c:pt>
                <c:pt idx="3">
                  <c:v>-0.11837339424296249</c:v>
                </c:pt>
                <c:pt idx="4">
                  <c:v>-0.41164374484419186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29248"/>
        <c:axId val="139830784"/>
      </c:scatterChart>
      <c:valAx>
        <c:axId val="139829248"/>
        <c:scaling>
          <c:orientation val="minMax"/>
          <c:max val="1"/>
          <c:min val="-1"/>
        </c:scaling>
        <c:delete val="0"/>
        <c:axPos val="b"/>
        <c:majorGridlines/>
        <c:numFmt formatCode="0.0_ " sourceLinked="0"/>
        <c:majorTickMark val="out"/>
        <c:minorTickMark val="none"/>
        <c:tickLblPos val="nextTo"/>
        <c:crossAx val="139830784"/>
        <c:crosses val="autoZero"/>
        <c:crossBetween val="midCat"/>
        <c:majorUnit val="0.5"/>
      </c:valAx>
      <c:valAx>
        <c:axId val="139830784"/>
        <c:scaling>
          <c:orientation val="minMax"/>
          <c:max val="1"/>
          <c:min val="-1"/>
        </c:scaling>
        <c:delete val="0"/>
        <c:axPos val="l"/>
        <c:majorGridlines/>
        <c:numFmt formatCode="0.0_ " sourceLinked="0"/>
        <c:majorTickMark val="out"/>
        <c:minorTickMark val="none"/>
        <c:tickLblPos val="nextTo"/>
        <c:crossAx val="139829248"/>
        <c:crosses val="autoZero"/>
        <c:crossBetween val="midCat"/>
        <c:majorUnit val="0.5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38101</xdr:colOff>
      <xdr:row>40</xdr:row>
      <xdr:rowOff>104775</xdr:rowOff>
    </xdr:from>
    <xdr:to>
      <xdr:col>14</xdr:col>
      <xdr:colOff>190500</xdr:colOff>
      <xdr:row>58</xdr:row>
      <xdr:rowOff>76201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47625</xdr:colOff>
      <xdr:row>40</xdr:row>
      <xdr:rowOff>85725</xdr:rowOff>
    </xdr:from>
    <xdr:to>
      <xdr:col>7</xdr:col>
      <xdr:colOff>171450</xdr:colOff>
      <xdr:row>58</xdr:row>
      <xdr:rowOff>38100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workbookViewId="0"/>
  </sheetViews>
  <sheetFormatPr defaultRowHeight="13.5" x14ac:dyDescent="0.15"/>
  <cols>
    <col min="1" max="1" width="3.125" customWidth="1"/>
    <col min="2" max="2" width="6.25" customWidth="1"/>
    <col min="3" max="7" width="8.125" customWidth="1"/>
  </cols>
  <sheetData>
    <row r="1" spans="2:7" x14ac:dyDescent="0.15">
      <c r="B1" t="s">
        <v>53</v>
      </c>
    </row>
    <row r="2" spans="2:7" x14ac:dyDescent="0.15">
      <c r="B2" s="1"/>
      <c r="C2" s="2" t="s">
        <v>0</v>
      </c>
      <c r="D2" s="2" t="s">
        <v>1</v>
      </c>
      <c r="E2" s="2" t="s">
        <v>3</v>
      </c>
      <c r="F2" s="2" t="s">
        <v>29</v>
      </c>
      <c r="G2" s="2" t="s">
        <v>2</v>
      </c>
    </row>
    <row r="3" spans="2:7" ht="15" x14ac:dyDescent="0.15">
      <c r="B3" s="1"/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</row>
    <row r="4" spans="2:7" x14ac:dyDescent="0.15">
      <c r="B4" s="4" t="s">
        <v>4</v>
      </c>
      <c r="C4" s="10">
        <v>-0.50600000000000001</v>
      </c>
      <c r="D4" s="10">
        <v>-0.68799999999999994</v>
      </c>
      <c r="E4" s="10">
        <v>-1.6379999999999999</v>
      </c>
      <c r="F4" s="10">
        <v>-1.7839999999999998</v>
      </c>
      <c r="G4" s="10">
        <v>-0.75600000000000012</v>
      </c>
    </row>
    <row r="5" spans="2:7" x14ac:dyDescent="0.15">
      <c r="B5" s="4" t="s">
        <v>5</v>
      </c>
      <c r="C5" s="10">
        <v>6.0999999999999971E-2</v>
      </c>
      <c r="D5" s="10">
        <v>1.0630000000000002</v>
      </c>
      <c r="E5" s="10">
        <v>-0.29099999999999998</v>
      </c>
      <c r="F5" s="10">
        <v>-6.4999999999999974E-2</v>
      </c>
      <c r="G5" s="10">
        <v>-1.0669999999999999</v>
      </c>
    </row>
    <row r="6" spans="2:7" x14ac:dyDescent="0.15">
      <c r="B6" s="4" t="s">
        <v>6</v>
      </c>
      <c r="C6" s="10">
        <v>-1.2369999999999999</v>
      </c>
      <c r="D6" s="10">
        <v>-0.81099999999999994</v>
      </c>
      <c r="E6" s="10">
        <v>-2.0960000000000001</v>
      </c>
      <c r="F6" s="10">
        <v>-1.8530000000000002</v>
      </c>
      <c r="G6" s="10">
        <v>-0.98200000000000021</v>
      </c>
    </row>
    <row r="7" spans="2:7" x14ac:dyDescent="0.15">
      <c r="B7" s="4" t="s">
        <v>7</v>
      </c>
      <c r="C7" s="10">
        <v>0.187</v>
      </c>
      <c r="D7" s="10">
        <v>1.0510000000000002</v>
      </c>
      <c r="E7" s="10">
        <v>0.90799999999999992</v>
      </c>
      <c r="F7" s="10">
        <v>9.5000000000000001E-2</v>
      </c>
      <c r="G7" s="10">
        <v>0.35599999999999998</v>
      </c>
    </row>
    <row r="8" spans="2:7" x14ac:dyDescent="0.15">
      <c r="B8" s="4" t="s">
        <v>8</v>
      </c>
      <c r="C8" s="10">
        <v>1.079</v>
      </c>
      <c r="D8" s="10">
        <v>0.70700000000000007</v>
      </c>
      <c r="E8" s="10">
        <v>7.2000000000000078E-2</v>
      </c>
      <c r="F8" s="10">
        <v>-0.129</v>
      </c>
      <c r="G8" s="10">
        <v>-0.57600000000000007</v>
      </c>
    </row>
    <row r="9" spans="2:7" x14ac:dyDescent="0.15">
      <c r="B9" s="4" t="s">
        <v>9</v>
      </c>
      <c r="C9" s="10">
        <v>1.2330000000000001</v>
      </c>
      <c r="D9" s="10">
        <v>0.1090000000000001</v>
      </c>
      <c r="E9" s="10">
        <v>-0.48199999999999998</v>
      </c>
      <c r="F9" s="10">
        <v>0.52100000000000002</v>
      </c>
      <c r="G9" s="10">
        <v>-0.3640000000000001</v>
      </c>
    </row>
    <row r="10" spans="2:7" x14ac:dyDescent="0.15">
      <c r="B10" s="4" t="s">
        <v>10</v>
      </c>
      <c r="C10" s="10">
        <v>1.4820000000000002</v>
      </c>
      <c r="D10" s="10">
        <v>0.95599999999999996</v>
      </c>
      <c r="E10" s="10">
        <v>-0.63500000000000001</v>
      </c>
      <c r="F10" s="10">
        <v>-0.54800000000000004</v>
      </c>
      <c r="G10" s="10">
        <v>-0.57499999999999996</v>
      </c>
    </row>
    <row r="11" spans="2:7" x14ac:dyDescent="0.15">
      <c r="B11" s="4" t="s">
        <v>11</v>
      </c>
      <c r="C11" s="10">
        <v>0.65400000000000014</v>
      </c>
      <c r="D11" s="10">
        <v>1.1319999999999999</v>
      </c>
      <c r="E11" s="10">
        <v>1.4139999999999999</v>
      </c>
      <c r="F11" s="10">
        <v>1.728</v>
      </c>
      <c r="G11" s="10">
        <v>1.508</v>
      </c>
    </row>
    <row r="12" spans="2:7" x14ac:dyDescent="0.15">
      <c r="B12" s="4" t="s">
        <v>12</v>
      </c>
      <c r="C12" s="10">
        <v>-1.1099999999999999</v>
      </c>
      <c r="D12" s="10">
        <v>1.1800000000000002</v>
      </c>
      <c r="E12" s="10">
        <v>0.11099999999999993</v>
      </c>
      <c r="F12" s="10">
        <v>0.58599999999999997</v>
      </c>
      <c r="G12" s="10">
        <v>1.0469999999999999</v>
      </c>
    </row>
    <row r="13" spans="2:7" x14ac:dyDescent="0.15">
      <c r="B13" s="4" t="s">
        <v>13</v>
      </c>
      <c r="C13" s="10">
        <v>-1.8149999999999999</v>
      </c>
      <c r="D13" s="10">
        <v>-1.605</v>
      </c>
      <c r="E13" s="10">
        <v>-9.7000000000000086E-2</v>
      </c>
      <c r="F13" s="10">
        <v>0.37300000000000022</v>
      </c>
      <c r="G13" s="10">
        <v>1.101</v>
      </c>
    </row>
    <row r="14" spans="2:7" x14ac:dyDescent="0.15">
      <c r="B14" s="4" t="s">
        <v>14</v>
      </c>
      <c r="C14" s="10">
        <v>0.27399999999999997</v>
      </c>
      <c r="D14" s="10">
        <v>2.1999999999999964E-2</v>
      </c>
      <c r="E14" s="10">
        <v>0.48299999999999998</v>
      </c>
      <c r="F14" s="10">
        <v>1.292</v>
      </c>
      <c r="G14" s="10">
        <v>0.10100000000000009</v>
      </c>
    </row>
    <row r="15" spans="2:7" x14ac:dyDescent="0.15">
      <c r="B15" s="4" t="s">
        <v>15</v>
      </c>
      <c r="C15" s="10">
        <v>0.23</v>
      </c>
      <c r="D15" s="10">
        <v>-0.53999999999999992</v>
      </c>
      <c r="E15" s="10">
        <v>-0.19600000000000001</v>
      </c>
      <c r="F15" s="10">
        <v>-0.51600000000000001</v>
      </c>
      <c r="G15" s="10">
        <v>-0.83200000000000007</v>
      </c>
    </row>
    <row r="16" spans="2:7" x14ac:dyDescent="0.15">
      <c r="B16" s="4" t="s">
        <v>16</v>
      </c>
      <c r="C16" s="10">
        <v>0.12400000000000003</v>
      </c>
      <c r="D16" s="10">
        <v>-0.20799999999999996</v>
      </c>
      <c r="E16" s="10">
        <v>1.964</v>
      </c>
      <c r="F16" s="10">
        <v>1.548</v>
      </c>
      <c r="G16" s="10">
        <v>1.4280000000000002</v>
      </c>
    </row>
    <row r="17" spans="2:7" x14ac:dyDescent="0.15">
      <c r="B17" s="4" t="s">
        <v>17</v>
      </c>
      <c r="C17" s="10">
        <v>0.88200000000000012</v>
      </c>
      <c r="D17" s="10">
        <v>1.1759999999999999</v>
      </c>
      <c r="E17" s="10">
        <v>0.54700000000000004</v>
      </c>
      <c r="F17" s="10">
        <v>-0.55600000000000005</v>
      </c>
      <c r="G17" s="10">
        <v>-0.66100000000000003</v>
      </c>
    </row>
    <row r="18" spans="2:7" x14ac:dyDescent="0.15">
      <c r="B18" s="4" t="s">
        <v>18</v>
      </c>
      <c r="C18" s="10">
        <v>0.69500000000000006</v>
      </c>
      <c r="D18" s="10">
        <v>0.44499999999999995</v>
      </c>
      <c r="E18" s="10">
        <v>0.18799999999999994</v>
      </c>
      <c r="F18" s="10">
        <v>0.16300000000000001</v>
      </c>
      <c r="G18" s="10">
        <v>0.48599999999999999</v>
      </c>
    </row>
    <row r="19" spans="2:7" x14ac:dyDescent="0.15">
      <c r="B19" s="4" t="s">
        <v>19</v>
      </c>
      <c r="C19" s="10">
        <v>-6.9000000000000034E-2</v>
      </c>
      <c r="D19" s="10">
        <v>-1.107</v>
      </c>
      <c r="E19" s="10">
        <v>1.2949999999999999</v>
      </c>
      <c r="F19" s="10">
        <v>0.45100000000000001</v>
      </c>
      <c r="G19" s="10">
        <v>0.92500000000000004</v>
      </c>
    </row>
    <row r="20" spans="2:7" x14ac:dyDescent="0.15">
      <c r="B20" s="4" t="s">
        <v>20</v>
      </c>
      <c r="C20" s="10">
        <v>-0.68799999999999994</v>
      </c>
      <c r="D20" s="10">
        <v>-1.1640000000000001</v>
      </c>
      <c r="E20" s="10">
        <v>0.21099999999999997</v>
      </c>
      <c r="F20" s="10">
        <v>0.45800000000000002</v>
      </c>
      <c r="G20" s="10">
        <v>1.127</v>
      </c>
    </row>
    <row r="21" spans="2:7" x14ac:dyDescent="0.15">
      <c r="B21" s="4" t="s">
        <v>21</v>
      </c>
      <c r="C21" s="10">
        <v>-1.0239999999999998</v>
      </c>
      <c r="D21" s="10">
        <v>-1.3820000000000001</v>
      </c>
      <c r="E21" s="10">
        <v>-1.7630000000000001</v>
      </c>
      <c r="F21" s="10">
        <v>-1.9019999999999999</v>
      </c>
      <c r="G21" s="10">
        <v>-2.2810000000000001</v>
      </c>
    </row>
    <row r="22" spans="2:7" x14ac:dyDescent="0.15">
      <c r="B22" s="4" t="s">
        <v>22</v>
      </c>
      <c r="C22" s="10">
        <v>-1.8309999999999997</v>
      </c>
      <c r="D22" s="10">
        <v>-1.4629999999999999</v>
      </c>
      <c r="E22" s="10">
        <v>0.11099999999999993</v>
      </c>
      <c r="F22" s="10">
        <v>0.59500000000000008</v>
      </c>
      <c r="G22" s="10">
        <v>0.68699999999999994</v>
      </c>
    </row>
    <row r="23" spans="2:7" x14ac:dyDescent="0.15">
      <c r="B23" s="4" t="s">
        <v>23</v>
      </c>
      <c r="C23" s="10">
        <v>1.4430000000000001</v>
      </c>
      <c r="D23" s="10">
        <v>1.169</v>
      </c>
      <c r="E23" s="10">
        <v>-0.15699999999999997</v>
      </c>
      <c r="F23" s="10">
        <v>-0.48900000000000005</v>
      </c>
      <c r="G23" s="10">
        <v>-0.749</v>
      </c>
    </row>
  </sheetData>
  <phoneticPr fontId="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workbookViewId="0">
      <pane ySplit="1" topLeftCell="A2" activePane="bottomLeft" state="frozen"/>
      <selection pane="bottomLeft"/>
    </sheetView>
  </sheetViews>
  <sheetFormatPr defaultRowHeight="13.5" x14ac:dyDescent="0.15"/>
  <cols>
    <col min="1" max="1" width="2.75" customWidth="1"/>
    <col min="2" max="2" width="6.25" customWidth="1"/>
    <col min="3" max="7" width="6.875" customWidth="1"/>
    <col min="8" max="8" width="5" customWidth="1"/>
    <col min="9" max="9" width="6.25" customWidth="1"/>
    <col min="10" max="14" width="6.875" customWidth="1"/>
    <col min="15" max="15" width="7.5" customWidth="1"/>
  </cols>
  <sheetData>
    <row r="1" spans="2:7" ht="16.5" customHeight="1" x14ac:dyDescent="0.15">
      <c r="B1" s="16" t="s">
        <v>45</v>
      </c>
    </row>
    <row r="2" spans="2:7" ht="15" customHeight="1" x14ac:dyDescent="0.15">
      <c r="B2" t="s">
        <v>46</v>
      </c>
    </row>
    <row r="3" spans="2:7" ht="15" x14ac:dyDescent="0.15">
      <c r="C3" s="9" t="s">
        <v>24</v>
      </c>
      <c r="D3" s="9" t="s">
        <v>25</v>
      </c>
      <c r="E3" s="9" t="s">
        <v>26</v>
      </c>
      <c r="F3" s="9" t="s">
        <v>27</v>
      </c>
      <c r="G3" s="9" t="s">
        <v>28</v>
      </c>
    </row>
    <row r="4" spans="2:7" ht="15" x14ac:dyDescent="0.15">
      <c r="B4" s="9" t="s">
        <v>24</v>
      </c>
      <c r="C4" s="3">
        <f>CORREL(資料!$C$4:$C$23,資料!C4:C23)</f>
        <v>0.99999999999999978</v>
      </c>
      <c r="D4" s="3">
        <f>CORREL(資料!$C$4:$C$23,資料!D4:D23)</f>
        <v>0.7068933632702431</v>
      </c>
      <c r="E4" s="3">
        <f>CORREL(資料!$C$4:$C$23,資料!E4:E23)</f>
        <v>0.25891289520507743</v>
      </c>
      <c r="F4" s="3">
        <f>CORREL(資料!$C$4:$C$23,資料!F4:F23)</f>
        <v>0.12794073919509938</v>
      </c>
      <c r="G4" s="3">
        <f>CORREL(資料!$C$4:$C$23,資料!G4:G23)</f>
        <v>-0.17867608151674336</v>
      </c>
    </row>
    <row r="5" spans="2:7" ht="15" x14ac:dyDescent="0.15">
      <c r="B5" s="9" t="s">
        <v>25</v>
      </c>
      <c r="C5" s="3">
        <f>CORREL(資料!$D$4:$D$23,資料!C4:C23)</f>
        <v>0.7068933632702431</v>
      </c>
      <c r="D5" s="3">
        <f>CORREL(資料!$D$4:$D$23,資料!D4:D23)</f>
        <v>1</v>
      </c>
      <c r="E5" s="3">
        <f>CORREL(資料!$D$4:$D$23,資料!E4:E23)</f>
        <v>0.28031460618353371</v>
      </c>
      <c r="F5" s="3">
        <f>CORREL(資料!$D$4:$D$23,資料!F4:F23)</f>
        <v>0.19079387367289008</v>
      </c>
      <c r="G5" s="3">
        <f>CORREL(資料!$D$4:$D$23,資料!G4:G23)</f>
        <v>-3.6847727442758924E-2</v>
      </c>
    </row>
    <row r="6" spans="2:7" ht="15" x14ac:dyDescent="0.15">
      <c r="B6" s="9" t="s">
        <v>26</v>
      </c>
      <c r="C6" s="3">
        <f>CORREL(資料!$E$4:$E$23,資料!C4:C23)</f>
        <v>0.25891289520507743</v>
      </c>
      <c r="D6" s="3">
        <f>CORREL(資料!$E$4:$E$23,資料!D4:D23)</f>
        <v>0.28031460618353371</v>
      </c>
      <c r="E6" s="3">
        <f>CORREL(資料!$E$4:$E$23,資料!E4:E23)</f>
        <v>0.99999999999999989</v>
      </c>
      <c r="F6" s="3">
        <f>CORREL(資料!$E$4:$E$23,資料!F4:F23)</f>
        <v>0.85794558923905528</v>
      </c>
      <c r="G6" s="3">
        <f>CORREL(資料!$E$4:$E$23,資料!G4:G23)</f>
        <v>0.74968337518490147</v>
      </c>
    </row>
    <row r="7" spans="2:7" ht="15" x14ac:dyDescent="0.15">
      <c r="B7" s="9" t="s">
        <v>27</v>
      </c>
      <c r="C7" s="3">
        <f>CORREL(資料!$F$4:$F$23,資料!C4:C23)</f>
        <v>0.12794073919509938</v>
      </c>
      <c r="D7" s="3">
        <f>CORREL(資料!$F$4:$F$23,資料!D4:D23)</f>
        <v>0.19079387367289008</v>
      </c>
      <c r="E7" s="3">
        <f>CORREL(資料!$F$4:$F$23,資料!E4:E23)</f>
        <v>0.85794558923905528</v>
      </c>
      <c r="F7" s="3">
        <f>CORREL(資料!$F$4:$F$23,資料!F4:F23)</f>
        <v>1</v>
      </c>
      <c r="G7" s="3">
        <f>CORREL(資料!$F$4:$F$23,資料!G4:G23)</f>
        <v>0.81964146864953003</v>
      </c>
    </row>
    <row r="8" spans="2:7" ht="15" x14ac:dyDescent="0.15">
      <c r="B8" s="9" t="s">
        <v>28</v>
      </c>
      <c r="C8" s="3">
        <f>CORREL(資料!$G$4:$G$23,資料!C4:C23)</f>
        <v>-0.17867608151674336</v>
      </c>
      <c r="D8" s="3">
        <f>CORREL(資料!$G$4:$G$23,資料!D4:D23)</f>
        <v>-3.6847727442758924E-2</v>
      </c>
      <c r="E8" s="3">
        <f>CORREL(資料!$G$4:$G$23,資料!E4:E23)</f>
        <v>0.74968337518490147</v>
      </c>
      <c r="F8" s="3">
        <f>CORREL(資料!$G$4:$G$23,資料!F4:F23)</f>
        <v>0.81964146864953003</v>
      </c>
      <c r="G8" s="3">
        <f>CORREL(資料!$G$4:$G$23,資料!G4:G23)</f>
        <v>0.99999999999999989</v>
      </c>
    </row>
    <row r="9" spans="2:7" x14ac:dyDescent="0.15">
      <c r="B9" s="5"/>
    </row>
    <row r="10" spans="2:7" ht="15" customHeight="1" x14ac:dyDescent="0.15">
      <c r="B10" s="14" t="s">
        <v>47</v>
      </c>
    </row>
    <row r="11" spans="2:7" ht="18.75" customHeight="1" x14ac:dyDescent="0.15">
      <c r="B11" s="14"/>
      <c r="C11" s="9" t="s">
        <v>40</v>
      </c>
      <c r="D11" s="9" t="s">
        <v>41</v>
      </c>
      <c r="E11" s="9" t="s">
        <v>42</v>
      </c>
      <c r="F11" s="9" t="s">
        <v>43</v>
      </c>
      <c r="G11" s="9" t="s">
        <v>44</v>
      </c>
    </row>
    <row r="12" spans="2:7" ht="15" customHeight="1" x14ac:dyDescent="0.15">
      <c r="B12" s="3" t="s">
        <v>39</v>
      </c>
      <c r="C12" s="3">
        <v>0.9</v>
      </c>
      <c r="D12" s="3">
        <v>0.9</v>
      </c>
      <c r="E12" s="3">
        <v>0.9</v>
      </c>
      <c r="F12" s="3">
        <v>0.9</v>
      </c>
      <c r="G12" s="3">
        <v>0.9</v>
      </c>
    </row>
    <row r="13" spans="2:7" ht="15" customHeight="1" x14ac:dyDescent="0.15">
      <c r="B13" s="14"/>
    </row>
    <row r="14" spans="2:7" ht="15" customHeight="1" x14ac:dyDescent="0.15">
      <c r="B14" s="14" t="s">
        <v>48</v>
      </c>
    </row>
    <row r="15" spans="2:7" ht="15" x14ac:dyDescent="0.15">
      <c r="C15" s="9" t="s">
        <v>24</v>
      </c>
      <c r="D15" s="9" t="s">
        <v>25</v>
      </c>
      <c r="E15" s="9" t="s">
        <v>26</v>
      </c>
      <c r="F15" s="9" t="s">
        <v>27</v>
      </c>
      <c r="G15" s="9" t="s">
        <v>28</v>
      </c>
    </row>
    <row r="16" spans="2:7" ht="15" x14ac:dyDescent="0.15">
      <c r="B16" s="9" t="s">
        <v>24</v>
      </c>
      <c r="C16" s="3">
        <f>C12</f>
        <v>0.9</v>
      </c>
      <c r="D16" s="3">
        <f>D4</f>
        <v>0.7068933632702431</v>
      </c>
      <c r="E16" s="3">
        <f>E4</f>
        <v>0.25891289520507743</v>
      </c>
      <c r="F16" s="3">
        <f>F4</f>
        <v>0.12794073919509938</v>
      </c>
      <c r="G16" s="3">
        <f>G4</f>
        <v>-0.17867608151674336</v>
      </c>
    </row>
    <row r="17" spans="2:15" ht="15" x14ac:dyDescent="0.15">
      <c r="B17" s="9" t="s">
        <v>25</v>
      </c>
      <c r="C17" s="3">
        <f>C5</f>
        <v>0.7068933632702431</v>
      </c>
      <c r="D17" s="3">
        <f>D12</f>
        <v>0.9</v>
      </c>
      <c r="E17" s="3">
        <f>E5</f>
        <v>0.28031460618353371</v>
      </c>
      <c r="F17" s="3">
        <f>F5</f>
        <v>0.19079387367289008</v>
      </c>
      <c r="G17" s="3">
        <f>G5</f>
        <v>-3.6847727442758924E-2</v>
      </c>
    </row>
    <row r="18" spans="2:15" ht="15" x14ac:dyDescent="0.15">
      <c r="B18" s="9" t="s">
        <v>26</v>
      </c>
      <c r="C18" s="3">
        <f>C6</f>
        <v>0.25891289520507743</v>
      </c>
      <c r="D18" s="3">
        <f>D6</f>
        <v>0.28031460618353371</v>
      </c>
      <c r="E18" s="3">
        <f>E12</f>
        <v>0.9</v>
      </c>
      <c r="F18" s="3">
        <f>F6</f>
        <v>0.85794558923905528</v>
      </c>
      <c r="G18" s="3">
        <f>G6</f>
        <v>0.74968337518490147</v>
      </c>
      <c r="I18" s="6"/>
    </row>
    <row r="19" spans="2:15" ht="15" x14ac:dyDescent="0.15">
      <c r="B19" s="9" t="s">
        <v>27</v>
      </c>
      <c r="C19" s="3">
        <f>C7</f>
        <v>0.12794073919509938</v>
      </c>
      <c r="D19" s="3">
        <f>D7</f>
        <v>0.19079387367289008</v>
      </c>
      <c r="E19" s="3">
        <f>E7</f>
        <v>0.85794558923905528</v>
      </c>
      <c r="F19" s="3">
        <f>F12</f>
        <v>0.9</v>
      </c>
      <c r="G19" s="3">
        <f>G7</f>
        <v>0.81964146864953003</v>
      </c>
      <c r="I19" s="6"/>
    </row>
    <row r="20" spans="2:15" ht="15" x14ac:dyDescent="0.15">
      <c r="B20" s="9" t="s">
        <v>28</v>
      </c>
      <c r="C20" s="3">
        <f>C8</f>
        <v>-0.17867608151674336</v>
      </c>
      <c r="D20" s="3">
        <f>D8</f>
        <v>-3.6847727442758924E-2</v>
      </c>
      <c r="E20" s="3">
        <f>E8</f>
        <v>0.74968337518490147</v>
      </c>
      <c r="F20" s="3">
        <f>F8</f>
        <v>0.81964146864953003</v>
      </c>
      <c r="G20" s="3">
        <f>G12</f>
        <v>0.9</v>
      </c>
      <c r="I20" s="6"/>
    </row>
    <row r="21" spans="2:15" x14ac:dyDescent="0.15">
      <c r="I21" s="6"/>
    </row>
    <row r="22" spans="2:15" ht="15" customHeight="1" x14ac:dyDescent="0.15">
      <c r="B22" s="14" t="s">
        <v>51</v>
      </c>
      <c r="I22" s="6" t="s">
        <v>36</v>
      </c>
    </row>
    <row r="23" spans="2:15" ht="15.75" thickBot="1" x14ac:dyDescent="0.2">
      <c r="B23" s="1"/>
      <c r="C23" s="20" t="s">
        <v>24</v>
      </c>
      <c r="D23" s="20" t="s">
        <v>25</v>
      </c>
      <c r="E23" s="20" t="s">
        <v>26</v>
      </c>
      <c r="F23" s="20" t="s">
        <v>27</v>
      </c>
      <c r="G23" s="20" t="s">
        <v>28</v>
      </c>
      <c r="I23" s="5"/>
      <c r="J23" s="9" t="s">
        <v>30</v>
      </c>
      <c r="K23" s="9" t="s">
        <v>31</v>
      </c>
      <c r="L23" s="9" t="s">
        <v>32</v>
      </c>
      <c r="M23" s="9" t="s">
        <v>33</v>
      </c>
      <c r="N23" s="9" t="s">
        <v>34</v>
      </c>
      <c r="O23" s="12"/>
    </row>
    <row r="24" spans="2:15" ht="15" x14ac:dyDescent="0.15">
      <c r="B24" s="19" t="s">
        <v>54</v>
      </c>
      <c r="C24" s="22">
        <v>0.23908558639678987</v>
      </c>
      <c r="D24" s="23">
        <v>0.32189741550302137</v>
      </c>
      <c r="E24" s="23">
        <v>0.93049352712366906</v>
      </c>
      <c r="F24" s="23">
        <v>0.93187629536133409</v>
      </c>
      <c r="G24" s="24">
        <v>0.83790171212770481</v>
      </c>
      <c r="I24" s="9" t="s">
        <v>54</v>
      </c>
      <c r="J24" s="8">
        <v>0.9</v>
      </c>
      <c r="K24" s="8">
        <v>0.7</v>
      </c>
      <c r="L24" s="8">
        <v>0.6</v>
      </c>
      <c r="M24" s="8">
        <v>0.5</v>
      </c>
      <c r="N24" s="8">
        <v>0.2</v>
      </c>
    </row>
    <row r="25" spans="2:15" ht="15.75" thickBot="1" x14ac:dyDescent="0.2">
      <c r="B25" s="19" t="s">
        <v>55</v>
      </c>
      <c r="C25" s="25">
        <v>0.87400201873919747</v>
      </c>
      <c r="D25" s="26">
        <v>0.82636063509319202</v>
      </c>
      <c r="E25" s="26">
        <v>1.8419169057788135E-2</v>
      </c>
      <c r="F25" s="26">
        <v>-0.11837339424296249</v>
      </c>
      <c r="G25" s="27">
        <v>-0.41164374484419186</v>
      </c>
      <c r="I25" s="9" t="s">
        <v>55</v>
      </c>
      <c r="J25" s="8">
        <v>-0.4</v>
      </c>
      <c r="K25" s="8">
        <v>-0.2</v>
      </c>
      <c r="L25" s="8">
        <v>0.7</v>
      </c>
      <c r="M25" s="8">
        <v>0.8</v>
      </c>
      <c r="N25" s="8">
        <v>0.9</v>
      </c>
    </row>
    <row r="26" spans="2:15" ht="15" x14ac:dyDescent="0.15">
      <c r="B26" s="18" t="s">
        <v>39</v>
      </c>
      <c r="C26" s="21">
        <f>SUMSQ(C24:C25)</f>
        <v>0.82104144638288934</v>
      </c>
      <c r="D26" s="21">
        <f t="shared" ref="D26:G26" si="0">SUMSQ(D24:D25)</f>
        <v>0.78648984533914845</v>
      </c>
      <c r="E26" s="21">
        <f t="shared" si="0"/>
        <v>0.86615746980782571</v>
      </c>
      <c r="F26" s="21">
        <f t="shared" si="0"/>
        <v>0.88240569032096416</v>
      </c>
      <c r="G26" s="21">
        <f t="shared" si="0"/>
        <v>0.87152985185588927</v>
      </c>
      <c r="I26" s="17"/>
      <c r="J26" s="6"/>
      <c r="K26" s="6"/>
      <c r="L26" s="6"/>
      <c r="M26" s="6"/>
      <c r="N26" s="6"/>
    </row>
    <row r="27" spans="2:15" x14ac:dyDescent="0.15">
      <c r="I27" s="13"/>
    </row>
    <row r="28" spans="2:15" ht="15" customHeight="1" x14ac:dyDescent="0.15">
      <c r="B28" t="s">
        <v>49</v>
      </c>
      <c r="I28" s="6"/>
    </row>
    <row r="29" spans="2:15" ht="15" x14ac:dyDescent="0.15">
      <c r="C29" s="9" t="s">
        <v>24</v>
      </c>
      <c r="D29" s="9" t="s">
        <v>25</v>
      </c>
      <c r="E29" s="9" t="s">
        <v>26</v>
      </c>
      <c r="F29" s="9" t="s">
        <v>27</v>
      </c>
      <c r="G29" s="9" t="s">
        <v>28</v>
      </c>
      <c r="I29" s="6"/>
    </row>
    <row r="30" spans="2:15" ht="15" x14ac:dyDescent="0.15">
      <c r="B30" s="9" t="s">
        <v>24</v>
      </c>
      <c r="C30" s="3">
        <f>$C$24*C24+$C$25*C25</f>
        <v>0.82104144638288934</v>
      </c>
      <c r="D30" s="3">
        <f>$C$24*D24+$C$25*D25</f>
        <v>0.79920189562320609</v>
      </c>
      <c r="E30" s="3">
        <f>$C$24*E24+$C$25*E25</f>
        <v>0.23856598151078512</v>
      </c>
      <c r="F30" s="3">
        <f>$C$24*F24+$C$25*F25</f>
        <v>0.1193396049923726</v>
      </c>
      <c r="G30" s="3">
        <f>$C$24*G24+$C$25*G25</f>
        <v>-0.15944724180826025</v>
      </c>
      <c r="I30" s="6"/>
    </row>
    <row r="31" spans="2:15" ht="15" x14ac:dyDescent="0.15">
      <c r="B31" s="9" t="s">
        <v>25</v>
      </c>
      <c r="C31" s="3">
        <f>$D$24*C24+$D$25*C25</f>
        <v>0.79920189562320609</v>
      </c>
      <c r="D31" s="3">
        <f>$D$24*D24+$D$25*D25</f>
        <v>0.78648984533914845</v>
      </c>
      <c r="E31" s="3">
        <f>$D$24*E24+$D$25*E25</f>
        <v>0.31474433776388228</v>
      </c>
      <c r="F31" s="3">
        <f>$D$24*F24+$D$25*F25</f>
        <v>0.20214945780059235</v>
      </c>
      <c r="G31" s="3">
        <f>$D$24*G24+$D$25*G25</f>
        <v>-7.0447790842121438E-2</v>
      </c>
      <c r="I31" s="6"/>
    </row>
    <row r="32" spans="2:15" ht="15" x14ac:dyDescent="0.15">
      <c r="B32" s="9" t="s">
        <v>26</v>
      </c>
      <c r="C32" s="3">
        <f>$E$24*C24+$E$25*C25</f>
        <v>0.23856598151078512</v>
      </c>
      <c r="D32" s="3">
        <f>$E$24*D24+$E$25*D25</f>
        <v>0.31474433776388228</v>
      </c>
      <c r="E32" s="3">
        <f>$E$24*E24+$E$25*E25</f>
        <v>0.86615746980782571</v>
      </c>
      <c r="F32" s="3">
        <f>$E$24*F24+$E$25*F25</f>
        <v>0.86492452135320042</v>
      </c>
      <c r="G32" s="3">
        <f>$E$24*G24+$E$25*G25</f>
        <v>0.77207998377280307</v>
      </c>
      <c r="I32" s="6"/>
    </row>
    <row r="33" spans="2:9" ht="15" x14ac:dyDescent="0.15">
      <c r="B33" s="9" t="s">
        <v>27</v>
      </c>
      <c r="C33" s="3">
        <f>$F$24*C24+$F$25*C25</f>
        <v>0.1193396049923726</v>
      </c>
      <c r="D33" s="3">
        <f>$F$24*D24+$F$25*D25</f>
        <v>0.20214945780059235</v>
      </c>
      <c r="E33" s="3">
        <f>$F$24*E24+$F$25*E25</f>
        <v>0.86492452135320042</v>
      </c>
      <c r="F33" s="3">
        <f>$F$24*F24+$F$25*F25</f>
        <v>0.88240569032096416</v>
      </c>
      <c r="G33" s="3">
        <f>$F$24*G24+$F$25*G25</f>
        <v>0.82954841067057561</v>
      </c>
      <c r="I33" s="6"/>
    </row>
    <row r="34" spans="2:9" ht="15" x14ac:dyDescent="0.15">
      <c r="B34" s="9" t="s">
        <v>28</v>
      </c>
      <c r="C34" s="3">
        <f>$G$24*C24+$G$25*C25</f>
        <v>-0.15944724180826025</v>
      </c>
      <c r="D34" s="3">
        <f>$G$24*D24+$G$25*D25</f>
        <v>-7.0447790842121438E-2</v>
      </c>
      <c r="E34" s="3">
        <f>$G$24*E24+$G$25*E25</f>
        <v>0.77207998377280307</v>
      </c>
      <c r="F34" s="3">
        <f>$G$24*F24+$G$25*F25</f>
        <v>0.82954841067057561</v>
      </c>
      <c r="G34" s="3">
        <f>$G$24*G24+$G$25*G25</f>
        <v>0.87152985185588927</v>
      </c>
      <c r="I34" s="6"/>
    </row>
    <row r="35" spans="2:9" x14ac:dyDescent="0.15">
      <c r="I35" s="6"/>
    </row>
    <row r="36" spans="2:9" ht="16.5" customHeight="1" thickBot="1" x14ac:dyDescent="0.2">
      <c r="B36" s="14" t="s">
        <v>50</v>
      </c>
    </row>
    <row r="37" spans="2:9" ht="15.75" thickBot="1" x14ac:dyDescent="0.2">
      <c r="B37" s="15" t="s">
        <v>35</v>
      </c>
      <c r="C37" s="11">
        <f>SUMXMY2(C16:G20,C30:G34)</f>
        <v>4.6325176050810379E-2</v>
      </c>
    </row>
    <row r="38" spans="2:9" x14ac:dyDescent="0.15">
      <c r="B38" s="14"/>
    </row>
    <row r="39" spans="2:9" x14ac:dyDescent="0.15">
      <c r="B39" s="14" t="s">
        <v>52</v>
      </c>
    </row>
    <row r="40" spans="2:9" x14ac:dyDescent="0.15">
      <c r="B40" t="s">
        <v>37</v>
      </c>
      <c r="I40" s="6" t="s">
        <v>38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資料</vt:lpstr>
      <vt:lpstr>直交モデル_最小2乗法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2010-10-13T00:50:25Z</dcterms:created>
  <dcterms:modified xsi:type="dcterms:W3CDTF">2011-07-31T06:51:43Z</dcterms:modified>
</cp:coreProperties>
</file>